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AM hjemmesider esprimo\public_html\AArsmoeter\2022\"/>
    </mc:Choice>
  </mc:AlternateContent>
  <xr:revisionPtr revIDLastSave="0" documentId="8_{0FACB2D9-1E9F-48DA-8AFB-8722CC705189}" xr6:coauthVersionLast="36" xr6:coauthVersionMax="36" xr10:uidLastSave="{00000000-0000-0000-0000-000000000000}"/>
  <bookViews>
    <workbookView xWindow="0" yWindow="0" windowWidth="20190" windowHeight="17475" xr2:uid="{02A17D9B-B407-4A7D-B00A-6AD9D56F3D14}"/>
  </bookViews>
  <sheets>
    <sheet name="Spillekvelder" sheetId="3" r:id="rId1"/>
    <sheet name="Andre inntekter" sheetId="1" r:id="rId2"/>
    <sheet name="Andre kostnader" sheetId="2" r:id="rId3"/>
    <sheet name="Regnskap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4" l="1"/>
  <c r="M37" i="4" l="1"/>
  <c r="M32" i="4"/>
  <c r="C1" i="1" l="1"/>
  <c r="M8" i="4" s="1"/>
  <c r="T1" i="1" l="1"/>
  <c r="M12" i="4" s="1"/>
  <c r="P1" i="1"/>
  <c r="M11" i="4" s="1"/>
  <c r="L1" i="1"/>
  <c r="M10" i="4" s="1"/>
  <c r="H1" i="1"/>
  <c r="M9" i="4" s="1"/>
  <c r="Q1" i="3"/>
  <c r="M1" i="3"/>
  <c r="H1" i="3"/>
  <c r="G1" i="3"/>
  <c r="F1" i="3"/>
  <c r="E1" i="3"/>
  <c r="M18" i="4" l="1"/>
  <c r="M7" i="4"/>
  <c r="M16" i="4" s="1"/>
  <c r="AA1" i="2"/>
  <c r="M25" i="4" s="1"/>
  <c r="W1" i="2"/>
  <c r="M24" i="4" s="1"/>
  <c r="O1" i="2"/>
  <c r="M22" i="4" s="1"/>
  <c r="G1" i="2"/>
  <c r="M20" i="4" s="1"/>
  <c r="C1" i="2"/>
  <c r="M19" i="4" s="1"/>
  <c r="S1" i="2"/>
  <c r="M23" i="4" s="1"/>
  <c r="K1" i="2" l="1"/>
  <c r="M21" i="4" s="1"/>
  <c r="M27" i="4" s="1"/>
  <c r="M29" i="4" s="1"/>
  <c r="C1" i="3" l="1"/>
  <c r="M40" i="4" l="1"/>
  <c r="M41" i="4" s="1"/>
  <c r="F51" i="3"/>
</calcChain>
</file>

<file path=xl/sharedStrings.xml><?xml version="1.0" encoding="utf-8"?>
<sst xmlns="http://schemas.openxmlformats.org/spreadsheetml/2006/main" count="199" uniqueCount="139">
  <si>
    <t>Grasrot</t>
  </si>
  <si>
    <t>Brussalg</t>
  </si>
  <si>
    <t>Diverse inntekter</t>
  </si>
  <si>
    <t>Husleie</t>
  </si>
  <si>
    <t>Dato</t>
  </si>
  <si>
    <t>Sum</t>
  </si>
  <si>
    <t>Merknad/ tekst</t>
  </si>
  <si>
    <t>Konto 64</t>
  </si>
  <si>
    <t xml:space="preserve"> Medlemskontingent</t>
  </si>
  <si>
    <t>Konto 33</t>
  </si>
  <si>
    <t>Konto 63</t>
  </si>
  <si>
    <t>Konto 65</t>
  </si>
  <si>
    <t>Renter</t>
  </si>
  <si>
    <t>Ant</t>
  </si>
  <si>
    <t>K 31: Kontant</t>
  </si>
  <si>
    <t>K 31: Vipps</t>
  </si>
  <si>
    <t>K62: T. leder</t>
  </si>
  <si>
    <t>K62: Kort</t>
  </si>
  <si>
    <t>Konto 34</t>
  </si>
  <si>
    <t>Konto 32</t>
  </si>
  <si>
    <t>Konto 35</t>
  </si>
  <si>
    <t>Konto 36</t>
  </si>
  <si>
    <t>Gjelder</t>
  </si>
  <si>
    <t>år:</t>
  </si>
  <si>
    <t>Vipps</t>
  </si>
  <si>
    <t>Konto 66</t>
  </si>
  <si>
    <t>Kontingent NBF</t>
  </si>
  <si>
    <t>Serviceavgift NBF</t>
  </si>
  <si>
    <t>Konto 67</t>
  </si>
  <si>
    <t>Konto 68</t>
  </si>
  <si>
    <t>Premier</t>
  </si>
  <si>
    <t>Konto 69</t>
  </si>
  <si>
    <t>Diverse kostnader</t>
  </si>
  <si>
    <t>Evt. avstemming årsresultat</t>
  </si>
  <si>
    <t>REGNSKAP</t>
  </si>
  <si>
    <t>Spilleavgift</t>
  </si>
  <si>
    <t>Medlemskontingent</t>
  </si>
  <si>
    <t>SUM INNTEKTER</t>
  </si>
  <si>
    <t>SUM UTGIFTER</t>
  </si>
  <si>
    <t>NETTORESULTAT</t>
  </si>
  <si>
    <t>Kasse</t>
  </si>
  <si>
    <t>Bank</t>
  </si>
  <si>
    <t>Fordringer</t>
  </si>
  <si>
    <t>SUM EIENDELER</t>
  </si>
  <si>
    <t>Gjeld</t>
  </si>
  <si>
    <t>Forskudd medl.kontingent</t>
  </si>
  <si>
    <t>Egenkapital</t>
  </si>
  <si>
    <t>SUM  GJELD/EGENKAPITAL</t>
  </si>
  <si>
    <t>Konto</t>
  </si>
  <si>
    <t>Turneringskostnader</t>
  </si>
  <si>
    <t>BALANSE</t>
  </si>
  <si>
    <t>Navn</t>
  </si>
  <si>
    <t>sum</t>
  </si>
  <si>
    <t>Referanse</t>
  </si>
  <si>
    <t>Dato 1 / ref</t>
  </si>
  <si>
    <t>Dato 1 ref merknad</t>
  </si>
  <si>
    <t>Dato 2 ref merknad</t>
  </si>
  <si>
    <t>Dato 2 /ref</t>
  </si>
  <si>
    <t>Total kto 31:</t>
  </si>
  <si>
    <t xml:space="preserve"> 31.12.20</t>
  </si>
  <si>
    <t>Driftskonto</t>
  </si>
  <si>
    <t>Sparekonto</t>
  </si>
  <si>
    <t>Webhotell Digimaker</t>
  </si>
  <si>
    <t>Godtgjørelser</t>
  </si>
  <si>
    <t>Bordavgift kretsen</t>
  </si>
  <si>
    <t>Kontores. 31.12 er skrevet rett inn her.</t>
  </si>
  <si>
    <t>3. runde NM lag 2021</t>
  </si>
  <si>
    <t>2. runde NM lag 2021</t>
  </si>
  <si>
    <t>1. runde NM lag 2021</t>
  </si>
  <si>
    <t>Unni Mikkelsen (kont 2020)</t>
  </si>
  <si>
    <t>Kjell Jonsen (kont 2020)</t>
  </si>
  <si>
    <t>Jarl Johansen (kont 2020)</t>
  </si>
  <si>
    <t>Frode Didriksen (kont 2020)</t>
  </si>
  <si>
    <t>Omkostninger bank</t>
  </si>
  <si>
    <t>Medl. Kont.</t>
  </si>
  <si>
    <t xml:space="preserve"> 31.12.21</t>
  </si>
  <si>
    <t>Tor Inge, ledergodtgj. 2020</t>
  </si>
  <si>
    <t>Krans til bisettelse til Øyvind Gulliksen (utlegg Tor Inge)</t>
  </si>
  <si>
    <t>Overført til sparekonto, feilaktig belastet i 2020.</t>
  </si>
  <si>
    <t>OBS: Pga at Vipps tar en viss prosent, blir 120 kr til 117,90.</t>
  </si>
  <si>
    <t>Lars Bergerud</t>
  </si>
  <si>
    <t xml:space="preserve">Dag Viljen Poleszynski </t>
  </si>
  <si>
    <t>For spilling 2.9</t>
  </si>
  <si>
    <t>Ida, kasserer 2020 (egenvalgt reduksjon pga mindre jobb)</t>
  </si>
  <si>
    <t>Medlemsskap og kont.  Bergerud og Poleszynski</t>
  </si>
  <si>
    <t>for september</t>
  </si>
  <si>
    <t>overført 760 til  Are 3.9</t>
  </si>
  <si>
    <t>For spilling 14.10 og 28.10</t>
  </si>
  <si>
    <t>dvs 117.90 feilbetalt av Kåre Gautvik. Skulle til Sinsen. Overført tilbake 22.11</t>
  </si>
  <si>
    <t xml:space="preserve">Dvs 117,90. Feilbetalt av Kåre Gautvik 15.11. Overført til Sinsen. </t>
  </si>
  <si>
    <t>for oktober</t>
  </si>
  <si>
    <t>22.11.</t>
  </si>
  <si>
    <t>120 som var betalt i kontanter 28.10 er vippset fra Tor Inge 22.11. Spiller nr 30 (se over)</t>
  </si>
  <si>
    <t>Overført til Milan, som feilaktig betalte klubben 370 kroner 18.11 (Vippsavgift trukket fra).</t>
  </si>
  <si>
    <t>Halve overskuddet overført til Sinsen for spillekveld 18.11.</t>
  </si>
  <si>
    <t>Halvor Fjørtoft</t>
  </si>
  <si>
    <t>Christel Birgitte Gundelach</t>
  </si>
  <si>
    <t>Carsten Gunnarstorp</t>
  </si>
  <si>
    <t>Håvard Heimset Larsen</t>
  </si>
  <si>
    <t>Markku Lähteenoja</t>
  </si>
  <si>
    <t>Gunnar og Jill Huun</t>
  </si>
  <si>
    <t>Lars Erik Bergerud</t>
  </si>
  <si>
    <t>Ellen Annbjørg Vigmostad</t>
  </si>
  <si>
    <t>Arnold Mundal</t>
  </si>
  <si>
    <t>Ida Ringnes og Gunnar Sandve</t>
  </si>
  <si>
    <t>Tor Inge/Halvor Fjørtoft vippset for 18.11</t>
  </si>
  <si>
    <t>Leif Erik Stabelll sr</t>
  </si>
  <si>
    <t>Øystein Hole</t>
  </si>
  <si>
    <t>Magnus Klerck Skar</t>
  </si>
  <si>
    <t>Ole Roar Opsahl</t>
  </si>
  <si>
    <t>Halvor Dahl og Bjørn Myhr</t>
  </si>
  <si>
    <t>John Berger</t>
  </si>
  <si>
    <t>Anne-Lill Hellemann</t>
  </si>
  <si>
    <t>Eirin Halvorsen</t>
  </si>
  <si>
    <t>Tor Inge Iversen</t>
  </si>
  <si>
    <t>Frederic Wilt</t>
  </si>
  <si>
    <t>Geir Olav Fuglem</t>
  </si>
  <si>
    <t>Tim Nørgaard</t>
  </si>
  <si>
    <t>Milan betalte feilaktig 370. Tilbakebet. 29.11</t>
  </si>
  <si>
    <t>For spilling 18.11</t>
  </si>
  <si>
    <t>for november</t>
  </si>
  <si>
    <t>Unni Mikkelsen</t>
  </si>
  <si>
    <t>Trond Thorstensen</t>
  </si>
  <si>
    <r>
      <t xml:space="preserve">Sinsen-kveld. Men </t>
    </r>
    <r>
      <rPr>
        <sz val="12"/>
        <rFont val="Arial"/>
        <family val="2"/>
      </rPr>
      <t>OBS: Gunnar Sandve, Jarl Johansen, Viggo Nordvik og Ida Ringnes betalte til Bridgekam kl 120 hver, og Audun Stanghelle betalte 360 kroner.  Ble oppklart i desember at det skulle til Sinsen. Ble overført 6.12.</t>
    </r>
  </si>
  <si>
    <t>Sasmlet oppgjør fra Sinsen (se vedlegg)</t>
  </si>
  <si>
    <t>30 spillere - 29 på vipps. Are var TL. Tor Inge la ut for TL og kort. Overført til ham 2.11.</t>
  </si>
  <si>
    <t>Halve overskuddet for spillekveld 28.10 overført til Sinsen.</t>
  </si>
  <si>
    <t>Avslutningsdato regnskap:</t>
  </si>
  <si>
    <t>Spilte med Sinsen. Delte ut kortene selv. Are fikk 240 kontant på 760 fra bankkonto 3.9.</t>
  </si>
  <si>
    <r>
      <t xml:space="preserve">33 betalende spillere. Se over: Gunnar, Ida, Jarl og Viggo hadde betalt. TL spilte gratis. Tor Inge betalte for TL (Are) og kort, har overført penger tilbake til ham 18.10. </t>
    </r>
    <r>
      <rPr>
        <sz val="12"/>
        <color rgb="FF00B050"/>
        <rFont val="Arial"/>
        <family val="2"/>
      </rPr>
      <t>Dag V. P. og Lars E. Bergerud betalte feil  til  Sinsen. Overført tilbake 22.12.</t>
    </r>
  </si>
  <si>
    <t>Gunnar og Jill Huun vippset for 18.11</t>
  </si>
  <si>
    <r>
      <t xml:space="preserve">23 på Vipps 18.11 (oppført her).  6 som ikke betalte og 3  som feilbetalte til Sinsen (mottatt for de 3 den 22.12). Se evt bilag. Mangler nå bare </t>
    </r>
    <r>
      <rPr>
        <sz val="12"/>
        <color rgb="FFFF0000"/>
        <rFont val="Arial"/>
        <family val="2"/>
      </rPr>
      <t>Hylje Mortensen</t>
    </r>
    <r>
      <rPr>
        <sz val="12"/>
        <color theme="1"/>
        <rFont val="Arial"/>
        <family val="2"/>
      </rPr>
      <t>. Tor Inge var TL og har lagt ut for kort. Overført 1500 til ham 1.12.</t>
    </r>
  </si>
  <si>
    <t>1.12,2021</t>
  </si>
  <si>
    <t>overført 1500 til Tor Inge 15.10</t>
  </si>
  <si>
    <t>overført 1500 til Tor nge</t>
  </si>
  <si>
    <t>Rolf Mørck betalte for 18.11 til Tor Inge, som vippset 23.12</t>
  </si>
  <si>
    <t>31.12.221</t>
  </si>
  <si>
    <t>Manglende innbetaling fra Hylje Mortensen 18.11</t>
  </si>
  <si>
    <t>Differanse driftskonto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</si>
</sst>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1" x14ac:knownFonts="1">
    <font>
      <sz val="11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rgb="FF00B050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CCFF"/>
        </stop>
      </gradientFill>
    </fill>
    <fill>
      <gradientFill degree="90">
        <stop position="0">
          <color theme="0"/>
        </stop>
        <stop position="1">
          <color rgb="FFCCFFCC"/>
        </stop>
      </gradient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6" fillId="0" borderId="0" xfId="0" applyFont="1"/>
    <xf numFmtId="164" fontId="6" fillId="0" borderId="0" xfId="0" applyNumberFormat="1" applyFont="1"/>
    <xf numFmtId="14" fontId="6" fillId="0" borderId="0" xfId="0" applyNumberFormat="1" applyFont="1"/>
    <xf numFmtId="14" fontId="6" fillId="0" borderId="0" xfId="0" applyNumberFormat="1" applyFont="1" applyAlignment="1">
      <alignment horizontal="left"/>
    </xf>
    <xf numFmtId="14" fontId="6" fillId="0" borderId="1" xfId="0" applyNumberFormat="1" applyFont="1" applyBorder="1" applyAlignment="1">
      <alignment horizontal="left"/>
    </xf>
    <xf numFmtId="164" fontId="6" fillId="0" borderId="0" xfId="0" applyNumberFormat="1" applyFont="1" applyBorder="1"/>
    <xf numFmtId="0" fontId="6" fillId="0" borderId="2" xfId="0" applyFont="1" applyBorder="1"/>
    <xf numFmtId="164" fontId="1" fillId="0" borderId="0" xfId="0" applyNumberFormat="1" applyFont="1" applyBorder="1"/>
    <xf numFmtId="16" fontId="1" fillId="0" borderId="2" xfId="0" applyNumberFormat="1" applyFont="1" applyBorder="1"/>
    <xf numFmtId="14" fontId="1" fillId="0" borderId="1" xfId="0" applyNumberFormat="1" applyFont="1" applyBorder="1" applyAlignment="1">
      <alignment horizontal="left"/>
    </xf>
    <xf numFmtId="164" fontId="1" fillId="0" borderId="0" xfId="0" applyNumberFormat="1" applyFont="1" applyBorder="1" applyAlignment="1"/>
    <xf numFmtId="164" fontId="2" fillId="0" borderId="0" xfId="0" applyNumberFormat="1" applyFont="1" applyBorder="1"/>
    <xf numFmtId="14" fontId="6" fillId="0" borderId="1" xfId="0" applyNumberFormat="1" applyFont="1" applyBorder="1"/>
    <xf numFmtId="0" fontId="2" fillId="3" borderId="8" xfId="0" applyFont="1" applyFill="1" applyBorder="1" applyAlignment="1"/>
    <xf numFmtId="0" fontId="2" fillId="3" borderId="10" xfId="0" applyFont="1" applyFill="1" applyBorder="1" applyAlignment="1"/>
    <xf numFmtId="0" fontId="2" fillId="2" borderId="8" xfId="0" applyFont="1" applyFill="1" applyBorder="1" applyAlignment="1"/>
    <xf numFmtId="164" fontId="5" fillId="2" borderId="9" xfId="0" applyNumberFormat="1" applyFont="1" applyFill="1" applyBorder="1" applyAlignment="1">
      <alignment horizontal="left"/>
    </xf>
    <xf numFmtId="0" fontId="2" fillId="2" borderId="10" xfId="0" applyFont="1" applyFill="1" applyBorder="1" applyAlignment="1"/>
    <xf numFmtId="0" fontId="6" fillId="0" borderId="0" xfId="0" applyFont="1" applyAlignment="1"/>
    <xf numFmtId="164" fontId="5" fillId="3" borderId="9" xfId="0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wrapText="1"/>
    </xf>
    <xf numFmtId="164" fontId="4" fillId="3" borderId="7" xfId="0" applyNumberFormat="1" applyFont="1" applyFill="1" applyBorder="1" applyAlignment="1">
      <alignment horizontal="right" wrapText="1"/>
    </xf>
    <xf numFmtId="164" fontId="3" fillId="3" borderId="10" xfId="0" applyNumberFormat="1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164" fontId="4" fillId="2" borderId="7" xfId="0" applyNumberFormat="1" applyFont="1" applyFill="1" applyBorder="1" applyAlignment="1">
      <alignment horizontal="right" wrapText="1"/>
    </xf>
    <xf numFmtId="164" fontId="3" fillId="2" borderId="10" xfId="0" applyNumberFormat="1" applyFont="1" applyFill="1" applyBorder="1" applyAlignment="1">
      <alignment wrapText="1"/>
    </xf>
    <xf numFmtId="0" fontId="2" fillId="4" borderId="8" xfId="0" applyFont="1" applyFill="1" applyBorder="1" applyAlignment="1">
      <alignment horizontal="left"/>
    </xf>
    <xf numFmtId="164" fontId="5" fillId="4" borderId="9" xfId="0" applyNumberFormat="1" applyFont="1" applyFill="1" applyBorder="1" applyAlignment="1">
      <alignment horizontal="center"/>
    </xf>
    <xf numFmtId="0" fontId="2" fillId="4" borderId="10" xfId="0" applyFont="1" applyFill="1" applyBorder="1" applyAlignment="1"/>
    <xf numFmtId="164" fontId="1" fillId="0" borderId="2" xfId="0" applyNumberFormat="1" applyFont="1" applyBorder="1"/>
    <xf numFmtId="164" fontId="6" fillId="0" borderId="2" xfId="0" applyNumberFormat="1" applyFont="1" applyBorder="1"/>
    <xf numFmtId="164" fontId="1" fillId="0" borderId="6" xfId="0" applyNumberFormat="1" applyFont="1" applyBorder="1"/>
    <xf numFmtId="164" fontId="1" fillId="0" borderId="6" xfId="0" applyNumberFormat="1" applyFont="1" applyBorder="1" applyAlignment="1"/>
    <xf numFmtId="164" fontId="6" fillId="0" borderId="6" xfId="0" applyNumberFormat="1" applyFont="1" applyBorder="1"/>
    <xf numFmtId="164" fontId="4" fillId="3" borderId="10" xfId="0" applyNumberFormat="1" applyFont="1" applyFill="1" applyBorder="1" applyAlignment="1">
      <alignment horizontal="left" wrapText="1"/>
    </xf>
    <xf numFmtId="14" fontId="6" fillId="0" borderId="3" xfId="0" applyNumberFormat="1" applyFont="1" applyBorder="1"/>
    <xf numFmtId="164" fontId="6" fillId="0" borderId="4" xfId="0" applyNumberFormat="1" applyFont="1" applyBorder="1"/>
    <xf numFmtId="0" fontId="6" fillId="0" borderId="5" xfId="0" applyFont="1" applyBorder="1"/>
    <xf numFmtId="164" fontId="5" fillId="3" borderId="7" xfId="0" applyNumberFormat="1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4" fontId="6" fillId="0" borderId="3" xfId="0" applyNumberFormat="1" applyFont="1" applyBorder="1" applyAlignment="1">
      <alignment horizontal="left"/>
    </xf>
    <xf numFmtId="164" fontId="6" fillId="0" borderId="11" xfId="0" applyNumberFormat="1" applyFont="1" applyBorder="1"/>
    <xf numFmtId="164" fontId="6" fillId="0" borderId="5" xfId="0" applyNumberFormat="1" applyFont="1" applyBorder="1"/>
    <xf numFmtId="0" fontId="2" fillId="4" borderId="7" xfId="0" applyFont="1" applyFill="1" applyBorder="1" applyAlignment="1">
      <alignment horizontal="right"/>
    </xf>
    <xf numFmtId="1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/>
    <xf numFmtId="16" fontId="1" fillId="0" borderId="5" xfId="0" applyNumberFormat="1" applyFont="1" applyBorder="1"/>
    <xf numFmtId="0" fontId="6" fillId="0" borderId="0" xfId="0" applyFont="1" applyBorder="1"/>
    <xf numFmtId="1" fontId="6" fillId="0" borderId="0" xfId="0" applyNumberFormat="1" applyFont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 applyAlignment="1"/>
    <xf numFmtId="0" fontId="2" fillId="4" borderId="7" xfId="0" applyFont="1" applyFill="1" applyBorder="1" applyAlignment="1">
      <alignment horizontal="left"/>
    </xf>
    <xf numFmtId="14" fontId="6" fillId="5" borderId="6" xfId="0" applyNumberFormat="1" applyFont="1" applyFill="1" applyBorder="1" applyAlignment="1">
      <alignment horizontal="left"/>
    </xf>
    <xf numFmtId="14" fontId="1" fillId="5" borderId="6" xfId="0" applyNumberFormat="1" applyFont="1" applyFill="1" applyBorder="1" applyAlignment="1">
      <alignment horizontal="left"/>
    </xf>
    <xf numFmtId="14" fontId="6" fillId="5" borderId="11" xfId="0" applyNumberFormat="1" applyFont="1" applyFill="1" applyBorder="1" applyAlignment="1">
      <alignment horizontal="left"/>
    </xf>
    <xf numFmtId="0" fontId="6" fillId="0" borderId="6" xfId="0" applyFont="1" applyBorder="1"/>
    <xf numFmtId="0" fontId="6" fillId="0" borderId="11" xfId="0" applyFont="1" applyBorder="1"/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3" fontId="6" fillId="0" borderId="0" xfId="0" applyNumberFormat="1" applyFont="1"/>
    <xf numFmtId="0" fontId="2" fillId="0" borderId="12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5" fillId="0" borderId="8" xfId="0" applyFont="1" applyBorder="1"/>
    <xf numFmtId="14" fontId="2" fillId="0" borderId="3" xfId="0" applyNumberFormat="1" applyFont="1" applyBorder="1" applyAlignment="1">
      <alignment horizontal="left"/>
    </xf>
    <xf numFmtId="16" fontId="2" fillId="0" borderId="5" xfId="0" applyNumberFormat="1" applyFont="1" applyBorder="1"/>
    <xf numFmtId="14" fontId="5" fillId="0" borderId="3" xfId="0" applyNumberFormat="1" applyFont="1" applyBorder="1"/>
    <xf numFmtId="0" fontId="5" fillId="0" borderId="5" xfId="0" applyFont="1" applyBorder="1"/>
    <xf numFmtId="0" fontId="3" fillId="4" borderId="7" xfId="0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3" fillId="4" borderId="8" xfId="0" applyFont="1" applyFill="1" applyBorder="1" applyAlignment="1">
      <alignment horizontal="left"/>
    </xf>
    <xf numFmtId="0" fontId="7" fillId="0" borderId="0" xfId="0" applyFont="1"/>
    <xf numFmtId="0" fontId="3" fillId="4" borderId="11" xfId="0" applyFont="1" applyFill="1" applyBorder="1" applyAlignment="1">
      <alignment horizontal="left"/>
    </xf>
    <xf numFmtId="164" fontId="3" fillId="4" borderId="7" xfId="0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3" fontId="0" fillId="0" borderId="0" xfId="0" applyNumberFormat="1"/>
    <xf numFmtId="164" fontId="2" fillId="6" borderId="4" xfId="0" applyNumberFormat="1" applyFont="1" applyFill="1" applyBorder="1"/>
    <xf numFmtId="164" fontId="5" fillId="6" borderId="4" xfId="0" applyNumberFormat="1" applyFont="1" applyFill="1" applyBorder="1"/>
    <xf numFmtId="164" fontId="5" fillId="5" borderId="7" xfId="0" applyNumberFormat="1" applyFont="1" applyFill="1" applyBorder="1"/>
    <xf numFmtId="164" fontId="5" fillId="0" borderId="7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3" fillId="2" borderId="10" xfId="0" applyNumberFormat="1" applyFont="1" applyFill="1" applyBorder="1" applyAlignment="1">
      <alignment wrapText="1"/>
    </xf>
    <xf numFmtId="0" fontId="2" fillId="2" borderId="10" xfId="0" applyNumberFormat="1" applyFont="1" applyFill="1" applyBorder="1" applyAlignment="1"/>
    <xf numFmtId="0" fontId="1" fillId="0" borderId="2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left"/>
    </xf>
    <xf numFmtId="0" fontId="6" fillId="0" borderId="5" xfId="0" applyNumberFormat="1" applyFont="1" applyBorder="1" applyAlignment="1">
      <alignment horizontal="left"/>
    </xf>
    <xf numFmtId="0" fontId="6" fillId="0" borderId="0" xfId="0" applyNumberFormat="1" applyFont="1"/>
    <xf numFmtId="16" fontId="1" fillId="0" borderId="2" xfId="0" applyNumberFormat="1" applyFont="1" applyFill="1" applyBorder="1"/>
    <xf numFmtId="14" fontId="6" fillId="0" borderId="1" xfId="0" applyNumberFormat="1" applyFont="1" applyFill="1" applyBorder="1" applyAlignment="1">
      <alignment horizontal="left"/>
    </xf>
    <xf numFmtId="0" fontId="6" fillId="0" borderId="0" xfId="0" applyFont="1" applyAlignment="1">
      <alignment wrapText="1"/>
    </xf>
    <xf numFmtId="1" fontId="1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Border="1"/>
    <xf numFmtId="16" fontId="1" fillId="0" borderId="2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2" xfId="0" applyFont="1" applyFill="1" applyBorder="1"/>
    <xf numFmtId="0" fontId="1" fillId="0" borderId="2" xfId="0" applyFont="1" applyBorder="1"/>
    <xf numFmtId="14" fontId="6" fillId="0" borderId="13" xfId="0" applyNumberFormat="1" applyFont="1" applyBorder="1" applyAlignment="1">
      <alignment horizontal="left"/>
    </xf>
    <xf numFmtId="164" fontId="1" fillId="0" borderId="14" xfId="0" applyNumberFormat="1" applyFont="1" applyBorder="1"/>
    <xf numFmtId="16" fontId="1" fillId="0" borderId="15" xfId="0" applyNumberFormat="1" applyFont="1" applyBorder="1"/>
    <xf numFmtId="1" fontId="1" fillId="0" borderId="16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/>
    <xf numFmtId="0" fontId="5" fillId="0" borderId="16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Fill="1"/>
    <xf numFmtId="164" fontId="2" fillId="0" borderId="12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2" fillId="5" borderId="7" xfId="0" applyNumberFormat="1" applyFont="1" applyFill="1" applyBorder="1" applyAlignment="1">
      <alignment horizontal="right" vertical="center" wrapText="1"/>
    </xf>
    <xf numFmtId="164" fontId="2" fillId="5" borderId="7" xfId="0" applyNumberFormat="1" applyFont="1" applyFill="1" applyBorder="1" applyAlignment="1">
      <alignment vertical="center" wrapText="1"/>
    </xf>
    <xf numFmtId="164" fontId="5" fillId="5" borderId="7" xfId="0" applyNumberFormat="1" applyFont="1" applyFill="1" applyBorder="1" applyAlignment="1">
      <alignment horizontal="right"/>
    </xf>
    <xf numFmtId="0" fontId="6" fillId="5" borderId="6" xfId="0" applyFont="1" applyFill="1" applyBorder="1" applyAlignment="1">
      <alignment horizontal="left"/>
    </xf>
    <xf numFmtId="16" fontId="6" fillId="0" borderId="6" xfId="0" applyNumberFormat="1" applyFont="1" applyBorder="1" applyAlignment="1">
      <alignment horizontal="left"/>
    </xf>
    <xf numFmtId="164" fontId="1" fillId="0" borderId="2" xfId="0" applyNumberFormat="1" applyFont="1" applyBorder="1" applyAlignment="1"/>
    <xf numFmtId="0" fontId="1" fillId="0" borderId="2" xfId="0" applyFont="1" applyFill="1" applyBorder="1" applyAlignment="1">
      <alignment vertical="top"/>
    </xf>
    <xf numFmtId="0" fontId="1" fillId="0" borderId="0" xfId="0" applyFont="1" applyFill="1" applyBorder="1"/>
    <xf numFmtId="1" fontId="6" fillId="0" borderId="6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0" fontId="6" fillId="0" borderId="2" xfId="0" applyFont="1" applyFill="1" applyBorder="1"/>
    <xf numFmtId="14" fontId="6" fillId="0" borderId="1" xfId="0" applyNumberFormat="1" applyFont="1" applyFill="1" applyBorder="1"/>
    <xf numFmtId="0" fontId="2" fillId="7" borderId="0" xfId="0" applyFont="1" applyFill="1" applyBorder="1" applyAlignment="1">
      <alignment vertical="center" wrapText="1"/>
    </xf>
    <xf numFmtId="164" fontId="2" fillId="7" borderId="0" xfId="0" applyNumberFormat="1" applyFont="1" applyFill="1" applyBorder="1" applyAlignment="1">
      <alignment vertical="center" wrapText="1"/>
    </xf>
    <xf numFmtId="0" fontId="6" fillId="7" borderId="0" xfId="0" applyFont="1" applyFill="1" applyAlignment="1">
      <alignment horizontal="center"/>
    </xf>
    <xf numFmtId="164" fontId="2" fillId="0" borderId="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47AA-F350-42E9-860E-40FB72DA2A8B}">
  <dimension ref="B1:R54"/>
  <sheetViews>
    <sheetView tabSelected="1" zoomScale="80" zoomScaleNormal="80" workbookViewId="0">
      <pane ySplit="2" topLeftCell="A3" activePane="bottomLeft" state="frozen"/>
      <selection pane="bottomLeft" activeCell="F11" sqref="F11"/>
    </sheetView>
  </sheetViews>
  <sheetFormatPr baseColWidth="10" defaultColWidth="11.42578125" defaultRowHeight="15" x14ac:dyDescent="0.2"/>
  <cols>
    <col min="1" max="1" width="11.42578125" style="1"/>
    <col min="2" max="2" width="14" style="59" customWidth="1"/>
    <col min="3" max="3" width="8.85546875" style="58" customWidth="1"/>
    <col min="4" max="4" width="105.28515625" style="1" customWidth="1"/>
    <col min="5" max="8" width="16.5703125" style="2" customWidth="1"/>
    <col min="9" max="9" width="3" style="1" customWidth="1"/>
    <col min="10" max="10" width="14" style="59" customWidth="1"/>
    <col min="11" max="11" width="3" style="1" customWidth="1"/>
    <col min="12" max="12" width="14" style="59" customWidth="1"/>
    <col min="13" max="13" width="11.5703125" style="1" customWidth="1"/>
    <col min="14" max="14" width="38.42578125" style="1" customWidth="1"/>
    <col min="15" max="15" width="3" style="1" customWidth="1"/>
    <col min="16" max="16" width="14" style="59" customWidth="1"/>
    <col min="17" max="17" width="11.5703125" style="1" customWidth="1"/>
    <col min="18" max="18" width="38.42578125" style="1" customWidth="1"/>
    <col min="19" max="16384" width="11.42578125" style="1"/>
  </cols>
  <sheetData>
    <row r="1" spans="2:18" s="86" customFormat="1" ht="26.25" customHeight="1" x14ac:dyDescent="0.25">
      <c r="B1" s="85">
        <v>2021</v>
      </c>
      <c r="C1" s="83">
        <f>SUM(C3:C100)</f>
        <v>101</v>
      </c>
      <c r="D1" s="86" t="s">
        <v>79</v>
      </c>
      <c r="E1" s="22">
        <f>SUM(E3:E50)</f>
        <v>240</v>
      </c>
      <c r="F1" s="22">
        <f t="shared" ref="F1:G1" si="0">SUM(F3:F50)</f>
        <v>15091</v>
      </c>
      <c r="G1" s="27">
        <f t="shared" si="0"/>
        <v>4000</v>
      </c>
      <c r="H1" s="27">
        <f>SUM(H3:H50)</f>
        <v>1500</v>
      </c>
      <c r="I1" s="84"/>
      <c r="J1" s="87" t="s">
        <v>53</v>
      </c>
      <c r="K1" s="84"/>
      <c r="L1" s="85" t="s">
        <v>41</v>
      </c>
      <c r="M1" s="88">
        <f>SUM(M3:M50)</f>
        <v>13144</v>
      </c>
      <c r="N1" s="89" t="s">
        <v>41</v>
      </c>
      <c r="O1" s="84"/>
      <c r="P1" s="85" t="s">
        <v>41</v>
      </c>
      <c r="Q1" s="88">
        <f>SUM(Q3:Q50)</f>
        <v>0</v>
      </c>
      <c r="R1" s="89" t="s">
        <v>41</v>
      </c>
    </row>
    <row r="2" spans="2:18" ht="21" customHeight="1" x14ac:dyDescent="0.25">
      <c r="B2" s="29" t="s">
        <v>4</v>
      </c>
      <c r="C2" s="30" t="s">
        <v>13</v>
      </c>
      <c r="D2" s="31" t="s">
        <v>6</v>
      </c>
      <c r="E2" s="41" t="s">
        <v>14</v>
      </c>
      <c r="F2" s="41" t="s">
        <v>15</v>
      </c>
      <c r="G2" s="42" t="s">
        <v>16</v>
      </c>
      <c r="H2" s="42" t="s">
        <v>17</v>
      </c>
      <c r="I2" s="60"/>
      <c r="J2" s="61" t="s">
        <v>4</v>
      </c>
      <c r="K2" s="60"/>
      <c r="L2" s="29" t="s">
        <v>54</v>
      </c>
      <c r="M2" s="46" t="s">
        <v>52</v>
      </c>
      <c r="N2" s="61" t="s">
        <v>55</v>
      </c>
      <c r="O2" s="60"/>
      <c r="P2" s="29" t="s">
        <v>57</v>
      </c>
      <c r="Q2" s="46" t="s">
        <v>52</v>
      </c>
      <c r="R2" s="61" t="s">
        <v>56</v>
      </c>
    </row>
    <row r="3" spans="2:18" x14ac:dyDescent="0.2">
      <c r="B3" s="107">
        <v>44441</v>
      </c>
      <c r="C3" s="53">
        <v>30</v>
      </c>
      <c r="D3" s="104" t="s">
        <v>128</v>
      </c>
      <c r="E3" s="34">
        <v>240</v>
      </c>
      <c r="F3" s="34">
        <v>3301</v>
      </c>
      <c r="G3" s="34">
        <v>1000</v>
      </c>
      <c r="H3" s="32">
        <v>0</v>
      </c>
      <c r="I3" s="50"/>
      <c r="J3" s="62"/>
      <c r="K3" s="50"/>
      <c r="L3" s="5">
        <v>44445</v>
      </c>
      <c r="M3" s="34">
        <v>3301</v>
      </c>
      <c r="N3" s="65" t="s">
        <v>86</v>
      </c>
      <c r="O3" s="50"/>
      <c r="P3" s="5"/>
      <c r="Q3" s="34"/>
      <c r="R3" s="65"/>
    </row>
    <row r="4" spans="2:18" ht="45" x14ac:dyDescent="0.2">
      <c r="B4" s="107">
        <v>44448</v>
      </c>
      <c r="C4" s="53"/>
      <c r="D4" s="25" t="s">
        <v>123</v>
      </c>
      <c r="E4" s="34"/>
      <c r="F4" s="34">
        <v>825</v>
      </c>
      <c r="G4" s="34"/>
      <c r="H4" s="32"/>
      <c r="J4" s="62"/>
      <c r="L4" s="5">
        <v>44452</v>
      </c>
      <c r="M4" s="34">
        <v>825</v>
      </c>
      <c r="N4" s="65"/>
      <c r="P4" s="5"/>
      <c r="Q4" s="34"/>
      <c r="R4" s="65"/>
    </row>
    <row r="5" spans="2:18" ht="45" x14ac:dyDescent="0.2">
      <c r="B5" s="107">
        <v>44483</v>
      </c>
      <c r="C5" s="53">
        <v>39</v>
      </c>
      <c r="D5" s="25" t="s">
        <v>129</v>
      </c>
      <c r="E5" s="34"/>
      <c r="F5" s="34">
        <v>3891</v>
      </c>
      <c r="G5" s="34">
        <v>1000</v>
      </c>
      <c r="H5" s="32">
        <v>500</v>
      </c>
      <c r="J5" s="62"/>
      <c r="L5" s="5">
        <v>44487</v>
      </c>
      <c r="M5" s="36">
        <v>3981</v>
      </c>
      <c r="N5" s="65" t="s">
        <v>133</v>
      </c>
      <c r="P5" s="5"/>
      <c r="Q5" s="34"/>
      <c r="R5" s="65"/>
    </row>
    <row r="6" spans="2:18" x14ac:dyDescent="0.2">
      <c r="B6" s="107">
        <v>44497</v>
      </c>
      <c r="C6" s="53"/>
      <c r="D6" s="50" t="s">
        <v>125</v>
      </c>
      <c r="E6" s="34"/>
      <c r="F6" s="34">
        <v>3419</v>
      </c>
      <c r="G6" s="34">
        <v>1000</v>
      </c>
      <c r="H6" s="32">
        <v>500</v>
      </c>
      <c r="J6" s="62"/>
      <c r="L6" s="5"/>
      <c r="M6" s="36"/>
      <c r="N6" s="65"/>
      <c r="P6" s="5"/>
      <c r="Q6" s="34"/>
      <c r="R6" s="65"/>
    </row>
    <row r="7" spans="2:18" x14ac:dyDescent="0.2">
      <c r="B7" s="107"/>
      <c r="C7" s="53"/>
      <c r="D7" s="50" t="s">
        <v>92</v>
      </c>
      <c r="E7" s="34"/>
      <c r="F7" s="34">
        <v>120</v>
      </c>
      <c r="G7" s="34"/>
      <c r="H7" s="32"/>
      <c r="J7" s="62"/>
      <c r="L7" s="5" t="s">
        <v>91</v>
      </c>
      <c r="M7" s="36">
        <v>120</v>
      </c>
      <c r="N7" s="65"/>
      <c r="P7" s="5"/>
      <c r="Q7" s="34"/>
      <c r="R7" s="65"/>
    </row>
    <row r="8" spans="2:18" ht="45" x14ac:dyDescent="0.2">
      <c r="B8" s="107">
        <v>44518</v>
      </c>
      <c r="C8" s="53">
        <v>32</v>
      </c>
      <c r="D8" s="25" t="s">
        <v>131</v>
      </c>
      <c r="E8" s="34"/>
      <c r="F8" s="35">
        <v>2947</v>
      </c>
      <c r="G8" s="35">
        <v>1000</v>
      </c>
      <c r="H8" s="135">
        <v>500</v>
      </c>
      <c r="J8" s="63"/>
      <c r="L8" s="10"/>
      <c r="M8" s="36">
        <v>2947</v>
      </c>
      <c r="N8" s="65"/>
      <c r="P8" s="10"/>
      <c r="Q8" s="35"/>
      <c r="R8" s="65"/>
    </row>
    <row r="9" spans="2:18" x14ac:dyDescent="0.2">
      <c r="B9" s="107"/>
      <c r="C9" s="53"/>
      <c r="D9" s="1" t="s">
        <v>105</v>
      </c>
      <c r="E9" s="36"/>
      <c r="F9" s="2">
        <v>235</v>
      </c>
      <c r="G9" s="36"/>
      <c r="H9" s="36"/>
      <c r="J9" s="133"/>
      <c r="L9" s="134">
        <v>44522</v>
      </c>
      <c r="M9" s="1">
        <v>235</v>
      </c>
      <c r="N9" s="65"/>
      <c r="P9" s="10"/>
      <c r="Q9" s="34"/>
      <c r="R9" s="65"/>
    </row>
    <row r="10" spans="2:18" x14ac:dyDescent="0.2">
      <c r="B10" s="5"/>
      <c r="C10" s="53"/>
      <c r="D10" s="50" t="s">
        <v>130</v>
      </c>
      <c r="E10" s="34"/>
      <c r="F10" s="34">
        <v>235</v>
      </c>
      <c r="G10" s="34"/>
      <c r="H10" s="32"/>
      <c r="J10" s="63"/>
      <c r="L10" s="10">
        <v>44525</v>
      </c>
      <c r="M10" s="36">
        <v>235</v>
      </c>
      <c r="N10" s="65"/>
      <c r="P10" s="10"/>
      <c r="Q10" s="34"/>
      <c r="R10" s="65"/>
    </row>
    <row r="11" spans="2:18" x14ac:dyDescent="0.2">
      <c r="B11" s="5"/>
      <c r="C11" s="53"/>
      <c r="D11" s="50" t="s">
        <v>135</v>
      </c>
      <c r="E11" s="34"/>
      <c r="F11" s="34">
        <v>118</v>
      </c>
      <c r="G11" s="34"/>
      <c r="H11" s="32"/>
      <c r="J11" s="63"/>
      <c r="L11" s="10" t="s">
        <v>132</v>
      </c>
      <c r="M11" s="36">
        <v>1500</v>
      </c>
      <c r="N11" s="65" t="s">
        <v>134</v>
      </c>
      <c r="P11" s="10"/>
      <c r="Q11" s="34"/>
      <c r="R11" s="65"/>
    </row>
    <row r="12" spans="2:18" x14ac:dyDescent="0.2">
      <c r="B12" s="5"/>
      <c r="C12" s="53"/>
      <c r="D12" s="50"/>
      <c r="E12" s="34"/>
      <c r="F12" s="34"/>
      <c r="G12" s="34"/>
      <c r="H12" s="32"/>
      <c r="J12" s="63"/>
      <c r="L12" s="10"/>
      <c r="M12" s="36"/>
      <c r="N12" s="65"/>
      <c r="P12" s="10"/>
      <c r="Q12" s="34"/>
      <c r="R12" s="65"/>
    </row>
    <row r="13" spans="2:18" x14ac:dyDescent="0.2">
      <c r="B13" s="5"/>
      <c r="C13" s="53"/>
      <c r="D13" s="50"/>
      <c r="E13" s="34"/>
      <c r="F13" s="34"/>
      <c r="G13" s="34"/>
      <c r="H13" s="32"/>
      <c r="J13" s="63"/>
      <c r="L13" s="10"/>
      <c r="M13" s="36"/>
      <c r="N13" s="65"/>
      <c r="P13" s="10"/>
      <c r="Q13" s="34"/>
      <c r="R13" s="65"/>
    </row>
    <row r="14" spans="2:18" x14ac:dyDescent="0.2">
      <c r="B14" s="5"/>
      <c r="C14" s="53"/>
      <c r="D14" s="50"/>
      <c r="E14" s="34"/>
      <c r="F14" s="34"/>
      <c r="G14" s="34"/>
      <c r="H14" s="32"/>
      <c r="J14" s="63"/>
      <c r="L14" s="10"/>
      <c r="M14" s="36"/>
      <c r="N14" s="65"/>
      <c r="P14" s="10"/>
      <c r="Q14" s="34"/>
      <c r="R14" s="65"/>
    </row>
    <row r="15" spans="2:18" x14ac:dyDescent="0.2">
      <c r="B15" s="5"/>
      <c r="C15" s="53"/>
      <c r="D15" s="50"/>
      <c r="E15" s="34"/>
      <c r="F15" s="34"/>
      <c r="G15" s="34"/>
      <c r="H15" s="32"/>
      <c r="J15" s="62"/>
      <c r="L15" s="5"/>
      <c r="M15" s="36"/>
      <c r="N15" s="65"/>
      <c r="P15" s="5"/>
      <c r="Q15" s="34"/>
      <c r="R15" s="65"/>
    </row>
    <row r="16" spans="2:18" x14ac:dyDescent="0.2">
      <c r="B16" s="5"/>
      <c r="C16" s="53"/>
      <c r="D16" s="50"/>
      <c r="E16" s="34"/>
      <c r="F16" s="36"/>
      <c r="G16" s="36"/>
      <c r="H16" s="33"/>
      <c r="J16" s="62"/>
      <c r="L16" s="5"/>
      <c r="M16" s="36"/>
      <c r="N16" s="65"/>
      <c r="P16" s="5"/>
      <c r="Q16" s="36"/>
      <c r="R16" s="65"/>
    </row>
    <row r="17" spans="2:18" x14ac:dyDescent="0.2">
      <c r="B17" s="5"/>
      <c r="C17" s="53"/>
      <c r="D17" s="50"/>
      <c r="E17" s="34"/>
      <c r="F17" s="36"/>
      <c r="G17" s="36"/>
      <c r="H17" s="33"/>
      <c r="J17" s="62"/>
      <c r="L17" s="5"/>
      <c r="M17" s="36"/>
      <c r="N17" s="65"/>
      <c r="P17" s="5"/>
      <c r="Q17" s="36"/>
      <c r="R17" s="65"/>
    </row>
    <row r="18" spans="2:18" x14ac:dyDescent="0.2">
      <c r="B18" s="5"/>
      <c r="C18" s="53"/>
      <c r="D18" s="50"/>
      <c r="E18" s="34"/>
      <c r="F18" s="36"/>
      <c r="G18" s="36"/>
      <c r="H18" s="33"/>
      <c r="J18" s="62"/>
      <c r="L18" s="5"/>
      <c r="M18" s="36"/>
      <c r="N18" s="65"/>
      <c r="P18" s="5"/>
      <c r="Q18" s="36"/>
      <c r="R18" s="65"/>
    </row>
    <row r="19" spans="2:18" x14ac:dyDescent="0.2">
      <c r="B19" s="5"/>
      <c r="C19" s="53"/>
      <c r="D19" s="50"/>
      <c r="E19" s="34"/>
      <c r="F19" s="36"/>
      <c r="G19" s="36"/>
      <c r="H19" s="33"/>
      <c r="J19" s="62"/>
      <c r="L19" s="5"/>
      <c r="M19" s="36"/>
      <c r="N19" s="65"/>
      <c r="P19" s="5"/>
      <c r="Q19" s="36"/>
      <c r="R19" s="65"/>
    </row>
    <row r="20" spans="2:18" x14ac:dyDescent="0.2">
      <c r="B20" s="5"/>
      <c r="C20" s="53"/>
      <c r="D20" s="50"/>
      <c r="E20" s="34"/>
      <c r="F20" s="36"/>
      <c r="G20" s="36"/>
      <c r="H20" s="33"/>
      <c r="J20" s="62"/>
      <c r="L20" s="5"/>
      <c r="M20" s="36"/>
      <c r="N20" s="65"/>
      <c r="P20" s="5"/>
      <c r="Q20" s="36"/>
      <c r="R20" s="65"/>
    </row>
    <row r="21" spans="2:18" x14ac:dyDescent="0.2">
      <c r="B21" s="5"/>
      <c r="C21" s="53"/>
      <c r="D21" s="50"/>
      <c r="E21" s="34"/>
      <c r="F21" s="36"/>
      <c r="G21" s="36"/>
      <c r="H21" s="33"/>
      <c r="J21" s="62"/>
      <c r="L21" s="5"/>
      <c r="M21" s="36"/>
      <c r="N21" s="65"/>
      <c r="P21" s="5"/>
      <c r="Q21" s="36"/>
      <c r="R21" s="65"/>
    </row>
    <row r="22" spans="2:18" x14ac:dyDescent="0.2">
      <c r="B22" s="5"/>
      <c r="C22" s="53"/>
      <c r="D22" s="50"/>
      <c r="E22" s="34"/>
      <c r="F22" s="36"/>
      <c r="G22" s="36"/>
      <c r="H22" s="33"/>
      <c r="J22" s="62"/>
      <c r="L22" s="5"/>
      <c r="M22" s="36"/>
      <c r="N22" s="65"/>
      <c r="P22" s="5"/>
      <c r="Q22" s="36"/>
      <c r="R22" s="65"/>
    </row>
    <row r="23" spans="2:18" x14ac:dyDescent="0.2">
      <c r="B23" s="5"/>
      <c r="C23" s="53"/>
      <c r="D23" s="50"/>
      <c r="E23" s="34"/>
      <c r="F23" s="36"/>
      <c r="G23" s="36"/>
      <c r="H23" s="33"/>
      <c r="J23" s="62"/>
      <c r="L23" s="5"/>
      <c r="M23" s="36"/>
      <c r="N23" s="65"/>
      <c r="P23" s="5"/>
      <c r="Q23" s="36"/>
      <c r="R23" s="65"/>
    </row>
    <row r="24" spans="2:18" x14ac:dyDescent="0.2">
      <c r="B24" s="5"/>
      <c r="C24" s="53"/>
      <c r="D24" s="50"/>
      <c r="E24" s="34"/>
      <c r="F24" s="36"/>
      <c r="G24" s="36"/>
      <c r="H24" s="33"/>
      <c r="J24" s="62"/>
      <c r="L24" s="5"/>
      <c r="M24" s="36"/>
      <c r="N24" s="65"/>
      <c r="P24" s="5"/>
      <c r="Q24" s="36"/>
      <c r="R24" s="65"/>
    </row>
    <row r="25" spans="2:18" x14ac:dyDescent="0.2">
      <c r="B25" s="5"/>
      <c r="C25" s="53"/>
      <c r="D25" s="50"/>
      <c r="E25" s="34"/>
      <c r="F25" s="36"/>
      <c r="G25" s="36"/>
      <c r="H25" s="33"/>
      <c r="J25" s="62"/>
      <c r="L25" s="5"/>
      <c r="M25" s="36"/>
      <c r="N25" s="65"/>
      <c r="P25" s="5"/>
      <c r="Q25" s="36"/>
      <c r="R25" s="65"/>
    </row>
    <row r="26" spans="2:18" x14ac:dyDescent="0.2">
      <c r="B26" s="5"/>
      <c r="C26" s="53"/>
      <c r="D26" s="50"/>
      <c r="E26" s="34"/>
      <c r="F26" s="36"/>
      <c r="G26" s="36"/>
      <c r="H26" s="33"/>
      <c r="J26" s="62"/>
      <c r="L26" s="5"/>
      <c r="M26" s="36"/>
      <c r="N26" s="65"/>
      <c r="P26" s="5"/>
      <c r="Q26" s="36"/>
      <c r="R26" s="65"/>
    </row>
    <row r="27" spans="2:18" x14ac:dyDescent="0.2">
      <c r="B27" s="5"/>
      <c r="C27" s="53"/>
      <c r="D27" s="50"/>
      <c r="E27" s="34"/>
      <c r="F27" s="36"/>
      <c r="G27" s="36"/>
      <c r="H27" s="33"/>
      <c r="J27" s="62"/>
      <c r="L27" s="5"/>
      <c r="M27" s="36"/>
      <c r="N27" s="65"/>
      <c r="P27" s="5"/>
      <c r="Q27" s="36"/>
      <c r="R27" s="65"/>
    </row>
    <row r="28" spans="2:18" x14ac:dyDescent="0.2">
      <c r="B28" s="5"/>
      <c r="C28" s="53"/>
      <c r="D28" s="50"/>
      <c r="E28" s="34"/>
      <c r="F28" s="36"/>
      <c r="G28" s="36"/>
      <c r="H28" s="33"/>
      <c r="J28" s="62"/>
      <c r="L28" s="5"/>
      <c r="M28" s="36"/>
      <c r="N28" s="65"/>
      <c r="P28" s="5"/>
      <c r="Q28" s="36"/>
      <c r="R28" s="65"/>
    </row>
    <row r="29" spans="2:18" x14ac:dyDescent="0.2">
      <c r="B29" s="5"/>
      <c r="C29" s="53"/>
      <c r="D29" s="50"/>
      <c r="E29" s="34"/>
      <c r="F29" s="36"/>
      <c r="G29" s="36"/>
      <c r="H29" s="33"/>
      <c r="J29" s="62"/>
      <c r="L29" s="5"/>
      <c r="M29" s="36"/>
      <c r="N29" s="65"/>
      <c r="P29" s="5"/>
      <c r="Q29" s="36"/>
      <c r="R29" s="65"/>
    </row>
    <row r="30" spans="2:18" x14ac:dyDescent="0.2">
      <c r="B30" s="5"/>
      <c r="C30" s="53"/>
      <c r="D30" s="50"/>
      <c r="E30" s="34"/>
      <c r="F30" s="36"/>
      <c r="G30" s="36"/>
      <c r="H30" s="33"/>
      <c r="J30" s="62"/>
      <c r="L30" s="5"/>
      <c r="M30" s="36"/>
      <c r="N30" s="65"/>
      <c r="P30" s="5"/>
      <c r="Q30" s="36"/>
      <c r="R30" s="65"/>
    </row>
    <row r="31" spans="2:18" x14ac:dyDescent="0.2">
      <c r="B31" s="5"/>
      <c r="C31" s="53"/>
      <c r="D31" s="50"/>
      <c r="E31" s="34"/>
      <c r="F31" s="36"/>
      <c r="G31" s="36"/>
      <c r="H31" s="33"/>
      <c r="J31" s="62"/>
      <c r="L31" s="5"/>
      <c r="M31" s="36"/>
      <c r="N31" s="65"/>
      <c r="P31" s="5"/>
      <c r="Q31" s="36"/>
      <c r="R31" s="65"/>
    </row>
    <row r="32" spans="2:18" x14ac:dyDescent="0.2">
      <c r="B32" s="5"/>
      <c r="C32" s="53"/>
      <c r="D32" s="110"/>
      <c r="E32" s="34"/>
      <c r="F32" s="36"/>
      <c r="G32" s="36"/>
      <c r="H32" s="33"/>
      <c r="J32" s="62"/>
      <c r="L32" s="5"/>
      <c r="M32" s="36"/>
      <c r="N32" s="65"/>
      <c r="P32" s="5"/>
      <c r="Q32" s="36"/>
      <c r="R32" s="65"/>
    </row>
    <row r="33" spans="2:18" x14ac:dyDescent="0.2">
      <c r="B33" s="5"/>
      <c r="C33" s="53"/>
      <c r="D33" s="110"/>
      <c r="E33" s="34"/>
      <c r="F33" s="36"/>
      <c r="G33" s="36"/>
      <c r="H33" s="33"/>
      <c r="J33" s="62"/>
      <c r="L33" s="5"/>
      <c r="M33" s="36"/>
      <c r="N33" s="65"/>
      <c r="P33" s="5"/>
      <c r="Q33" s="36"/>
      <c r="R33" s="65"/>
    </row>
    <row r="34" spans="2:18" x14ac:dyDescent="0.2">
      <c r="B34" s="5"/>
      <c r="C34" s="53"/>
      <c r="D34" s="110"/>
      <c r="E34" s="34"/>
      <c r="F34" s="36"/>
      <c r="G34" s="36"/>
      <c r="H34" s="33"/>
      <c r="J34" s="62"/>
      <c r="L34" s="5"/>
      <c r="M34" s="36"/>
      <c r="N34" s="65"/>
      <c r="P34" s="5"/>
      <c r="Q34" s="36"/>
      <c r="R34" s="65"/>
    </row>
    <row r="35" spans="2:18" x14ac:dyDescent="0.2">
      <c r="B35" s="5"/>
      <c r="C35" s="53"/>
      <c r="D35" s="110"/>
      <c r="E35" s="34"/>
      <c r="F35" s="36"/>
      <c r="G35" s="36"/>
      <c r="H35" s="33"/>
      <c r="J35" s="62"/>
      <c r="L35" s="5"/>
      <c r="M35" s="36"/>
      <c r="N35" s="65"/>
      <c r="P35" s="5"/>
      <c r="Q35" s="36"/>
      <c r="R35" s="65"/>
    </row>
    <row r="36" spans="2:18" x14ac:dyDescent="0.2">
      <c r="B36" s="5"/>
      <c r="C36" s="53"/>
      <c r="D36" s="110"/>
      <c r="E36" s="34"/>
      <c r="F36" s="36"/>
      <c r="G36" s="36"/>
      <c r="H36" s="33"/>
      <c r="J36" s="62"/>
      <c r="L36" s="5"/>
      <c r="M36" s="36"/>
      <c r="N36" s="65"/>
      <c r="P36" s="5"/>
      <c r="Q36" s="36"/>
      <c r="R36" s="65"/>
    </row>
    <row r="37" spans="2:18" x14ac:dyDescent="0.2">
      <c r="B37" s="5"/>
      <c r="C37" s="53"/>
      <c r="D37" s="110"/>
      <c r="E37" s="34"/>
      <c r="F37" s="36"/>
      <c r="G37" s="36"/>
      <c r="H37" s="33"/>
      <c r="J37" s="62"/>
      <c r="L37" s="5"/>
      <c r="M37" s="36"/>
      <c r="N37" s="65"/>
      <c r="P37" s="5"/>
      <c r="Q37" s="36"/>
      <c r="R37" s="65"/>
    </row>
    <row r="38" spans="2:18" x14ac:dyDescent="0.2">
      <c r="B38" s="5"/>
      <c r="C38" s="53"/>
      <c r="D38" s="110"/>
      <c r="E38" s="34"/>
      <c r="F38" s="36"/>
      <c r="G38" s="36"/>
      <c r="H38" s="33"/>
      <c r="J38" s="62"/>
      <c r="L38" s="5"/>
      <c r="M38" s="36"/>
      <c r="N38" s="65"/>
      <c r="P38" s="5"/>
      <c r="Q38" s="36"/>
      <c r="R38" s="65"/>
    </row>
    <row r="39" spans="2:18" x14ac:dyDescent="0.2">
      <c r="B39" s="5"/>
      <c r="C39" s="53"/>
      <c r="D39" s="110"/>
      <c r="E39" s="34"/>
      <c r="F39" s="36"/>
      <c r="G39" s="36"/>
      <c r="H39" s="33"/>
      <c r="J39" s="62"/>
      <c r="L39" s="5"/>
      <c r="M39" s="36"/>
      <c r="N39" s="65"/>
      <c r="P39" s="5"/>
      <c r="Q39" s="36"/>
      <c r="R39" s="65"/>
    </row>
    <row r="40" spans="2:18" x14ac:dyDescent="0.2">
      <c r="B40" s="5"/>
      <c r="C40" s="53"/>
      <c r="D40" s="50"/>
      <c r="E40" s="34"/>
      <c r="F40" s="36"/>
      <c r="G40" s="36"/>
      <c r="H40" s="33"/>
      <c r="J40" s="62"/>
      <c r="L40" s="5"/>
      <c r="M40" s="36"/>
      <c r="N40" s="65"/>
      <c r="P40" s="5"/>
      <c r="Q40" s="36"/>
      <c r="R40" s="65"/>
    </row>
    <row r="41" spans="2:18" x14ac:dyDescent="0.2">
      <c r="B41" s="5"/>
      <c r="C41" s="53"/>
      <c r="D41" s="50"/>
      <c r="E41" s="34"/>
      <c r="F41" s="36"/>
      <c r="G41" s="36"/>
      <c r="H41" s="33"/>
      <c r="J41" s="62"/>
      <c r="L41" s="5"/>
      <c r="M41" s="36"/>
      <c r="N41" s="65"/>
      <c r="P41" s="5"/>
      <c r="Q41" s="36"/>
      <c r="R41" s="65"/>
    </row>
    <row r="42" spans="2:18" x14ac:dyDescent="0.2">
      <c r="B42" s="5"/>
      <c r="C42" s="53"/>
      <c r="D42" s="50"/>
      <c r="E42" s="34"/>
      <c r="F42" s="36"/>
      <c r="G42" s="36"/>
      <c r="H42" s="33"/>
      <c r="J42" s="62"/>
      <c r="L42" s="5"/>
      <c r="M42" s="36"/>
      <c r="N42" s="65"/>
      <c r="P42" s="5"/>
      <c r="Q42" s="36"/>
      <c r="R42" s="65"/>
    </row>
    <row r="43" spans="2:18" x14ac:dyDescent="0.2">
      <c r="B43" s="5"/>
      <c r="C43" s="53"/>
      <c r="D43" s="50"/>
      <c r="E43" s="36"/>
      <c r="F43" s="36"/>
      <c r="G43" s="36"/>
      <c r="H43" s="33"/>
      <c r="J43" s="62"/>
      <c r="L43" s="54"/>
      <c r="M43" s="36"/>
      <c r="N43" s="65"/>
      <c r="P43" s="54"/>
      <c r="Q43" s="36"/>
      <c r="R43" s="65"/>
    </row>
    <row r="44" spans="2:18" x14ac:dyDescent="0.2">
      <c r="B44" s="5"/>
      <c r="C44" s="55"/>
      <c r="D44" s="50"/>
      <c r="E44" s="36"/>
      <c r="F44" s="36"/>
      <c r="G44" s="36"/>
      <c r="H44" s="33"/>
      <c r="J44" s="62"/>
      <c r="L44" s="5"/>
      <c r="M44" s="36"/>
      <c r="N44" s="65"/>
      <c r="P44" s="5"/>
      <c r="Q44" s="36"/>
      <c r="R44" s="65"/>
    </row>
    <row r="45" spans="2:18" x14ac:dyDescent="0.2">
      <c r="B45" s="5"/>
      <c r="C45" s="55"/>
      <c r="D45" s="50"/>
      <c r="E45" s="36"/>
      <c r="F45" s="36"/>
      <c r="G45" s="36"/>
      <c r="H45" s="33"/>
      <c r="J45" s="62"/>
      <c r="L45" s="5"/>
      <c r="M45" s="36"/>
      <c r="N45" s="65"/>
      <c r="P45" s="5"/>
      <c r="Q45" s="36"/>
      <c r="R45" s="65"/>
    </row>
    <row r="46" spans="2:18" x14ac:dyDescent="0.2">
      <c r="B46" s="5"/>
      <c r="C46" s="55"/>
      <c r="D46" s="50"/>
      <c r="E46" s="36"/>
      <c r="F46" s="36"/>
      <c r="G46" s="36"/>
      <c r="H46" s="33"/>
      <c r="J46" s="62"/>
      <c r="L46" s="5"/>
      <c r="M46" s="36"/>
      <c r="N46" s="65"/>
      <c r="P46" s="5"/>
      <c r="Q46" s="36"/>
      <c r="R46" s="65"/>
    </row>
    <row r="47" spans="2:18" x14ac:dyDescent="0.2">
      <c r="B47" s="5"/>
      <c r="C47" s="55"/>
      <c r="D47" s="50"/>
      <c r="E47" s="36"/>
      <c r="F47" s="36"/>
      <c r="G47" s="36"/>
      <c r="H47" s="33"/>
      <c r="J47" s="62"/>
      <c r="L47" s="5"/>
      <c r="M47" s="36"/>
      <c r="N47" s="65"/>
      <c r="P47" s="5"/>
      <c r="Q47" s="36"/>
      <c r="R47" s="65"/>
    </row>
    <row r="48" spans="2:18" x14ac:dyDescent="0.2">
      <c r="B48" s="5"/>
      <c r="C48" s="55"/>
      <c r="D48" s="50"/>
      <c r="E48" s="36"/>
      <c r="F48" s="36"/>
      <c r="G48" s="36"/>
      <c r="H48" s="33"/>
      <c r="J48" s="62"/>
      <c r="L48" s="5"/>
      <c r="M48" s="36"/>
      <c r="N48" s="65"/>
      <c r="P48" s="5"/>
      <c r="Q48" s="36"/>
      <c r="R48" s="65"/>
    </row>
    <row r="49" spans="2:18" x14ac:dyDescent="0.2">
      <c r="B49" s="5"/>
      <c r="C49" s="55"/>
      <c r="D49" s="50"/>
      <c r="E49" s="36"/>
      <c r="F49" s="36"/>
      <c r="G49" s="36"/>
      <c r="H49" s="33"/>
      <c r="J49" s="62"/>
      <c r="L49" s="5"/>
      <c r="M49" s="36"/>
      <c r="N49" s="65"/>
      <c r="P49" s="5"/>
      <c r="Q49" s="36"/>
      <c r="R49" s="65"/>
    </row>
    <row r="50" spans="2:18" x14ac:dyDescent="0.2">
      <c r="B50" s="43"/>
      <c r="C50" s="56"/>
      <c r="D50" s="57"/>
      <c r="E50" s="44"/>
      <c r="F50" s="44"/>
      <c r="G50" s="44"/>
      <c r="H50" s="45"/>
      <c r="J50" s="64"/>
      <c r="L50" s="43"/>
      <c r="M50" s="44"/>
      <c r="N50" s="66"/>
      <c r="P50" s="43"/>
      <c r="Q50" s="44"/>
      <c r="R50" s="66"/>
    </row>
    <row r="51" spans="2:18" ht="15.75" x14ac:dyDescent="0.25">
      <c r="B51" s="4"/>
      <c r="E51" s="94" t="s">
        <v>58</v>
      </c>
      <c r="F51" s="93">
        <f>E1+F1</f>
        <v>15331</v>
      </c>
      <c r="J51" s="4"/>
      <c r="L51" s="4"/>
      <c r="P51" s="4"/>
    </row>
    <row r="52" spans="2:18" x14ac:dyDescent="0.2">
      <c r="B52" s="4"/>
      <c r="J52" s="4"/>
      <c r="L52" s="4"/>
      <c r="P52" s="4"/>
    </row>
    <row r="53" spans="2:18" x14ac:dyDescent="0.2">
      <c r="B53" s="4"/>
      <c r="J53" s="4"/>
      <c r="L53" s="4"/>
      <c r="P53" s="4"/>
    </row>
    <row r="54" spans="2:18" x14ac:dyDescent="0.2">
      <c r="B54" s="4"/>
      <c r="J54" s="4"/>
      <c r="L54" s="4"/>
      <c r="P54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DBDF-FFC7-4C55-9D89-F6CCF771830F}">
  <dimension ref="B1:U47"/>
  <sheetViews>
    <sheetView zoomScale="80" zoomScaleNormal="80" workbookViewId="0">
      <pane ySplit="2" topLeftCell="A3" activePane="bottomLeft" state="frozen"/>
      <selection pane="bottomLeft" activeCell="D35" sqref="D35"/>
    </sheetView>
  </sheetViews>
  <sheetFormatPr baseColWidth="10" defaultColWidth="11.42578125" defaultRowHeight="15" x14ac:dyDescent="0.2"/>
  <cols>
    <col min="1" max="1" width="11.42578125" style="1"/>
    <col min="2" max="2" width="13" style="3" bestFit="1" customWidth="1"/>
    <col min="3" max="3" width="10.28515625" style="2" customWidth="1"/>
    <col min="4" max="4" width="62.28515625" style="1" customWidth="1"/>
    <col min="5" max="5" width="9.7109375" style="51" customWidth="1"/>
    <col min="6" max="6" width="3" style="1" customWidth="1"/>
    <col min="7" max="7" width="13" style="3" bestFit="1" customWidth="1"/>
    <col min="8" max="8" width="10.28515625" style="2" customWidth="1"/>
    <col min="9" max="9" width="20.7109375" style="1" customWidth="1"/>
    <col min="10" max="10" width="3" style="1" customWidth="1"/>
    <col min="11" max="11" width="13" style="3" bestFit="1" customWidth="1"/>
    <col min="12" max="12" width="10.28515625" style="2" customWidth="1"/>
    <col min="13" max="13" width="20.7109375" style="1" customWidth="1"/>
    <col min="14" max="14" width="3" style="1" customWidth="1"/>
    <col min="15" max="15" width="13" style="3" bestFit="1" customWidth="1"/>
    <col min="16" max="16" width="10.28515625" style="2" customWidth="1"/>
    <col min="17" max="17" width="42.85546875" style="1" customWidth="1"/>
    <col min="18" max="18" width="3" style="1" customWidth="1"/>
    <col min="19" max="19" width="13" style="3" bestFit="1" customWidth="1"/>
    <col min="20" max="20" width="10.28515625" style="2" customWidth="1"/>
    <col min="21" max="21" width="20.7109375" style="1" customWidth="1"/>
    <col min="22" max="16384" width="11.42578125" style="1"/>
  </cols>
  <sheetData>
    <row r="1" spans="2:21" s="84" customFormat="1" ht="26.25" customHeight="1" x14ac:dyDescent="0.25">
      <c r="B1" s="21" t="s">
        <v>19</v>
      </c>
      <c r="C1" s="22">
        <f>SUM(C3:C51)</f>
        <v>17200</v>
      </c>
      <c r="D1" s="37" t="s">
        <v>8</v>
      </c>
      <c r="E1" s="83" t="s">
        <v>22</v>
      </c>
      <c r="G1" s="21" t="s">
        <v>9</v>
      </c>
      <c r="H1" s="22">
        <f>SUM(H3:H47)</f>
        <v>0</v>
      </c>
      <c r="I1" s="23" t="s">
        <v>1</v>
      </c>
      <c r="K1" s="21" t="s">
        <v>18</v>
      </c>
      <c r="L1" s="22">
        <f>SUM(L3:L47)</f>
        <v>2630</v>
      </c>
      <c r="M1" s="23" t="s">
        <v>0</v>
      </c>
      <c r="O1" s="21" t="s">
        <v>20</v>
      </c>
      <c r="P1" s="22">
        <f>SUM(P3:P47)</f>
        <v>3609</v>
      </c>
      <c r="Q1" s="23" t="s">
        <v>2</v>
      </c>
      <c r="S1" s="21" t="s">
        <v>21</v>
      </c>
      <c r="T1" s="22">
        <f>SUM(T3:T47)</f>
        <v>229</v>
      </c>
      <c r="U1" s="24" t="s">
        <v>12</v>
      </c>
    </row>
    <row r="2" spans="2:21" s="19" customFormat="1" ht="21" customHeight="1" x14ac:dyDescent="0.25">
      <c r="B2" s="14" t="s">
        <v>4</v>
      </c>
      <c r="C2" s="20" t="s">
        <v>5</v>
      </c>
      <c r="D2" s="15" t="s">
        <v>6</v>
      </c>
      <c r="E2" s="52" t="s">
        <v>23</v>
      </c>
      <c r="G2" s="14" t="s">
        <v>4</v>
      </c>
      <c r="H2" s="20" t="s">
        <v>5</v>
      </c>
      <c r="I2" s="15" t="s">
        <v>6</v>
      </c>
      <c r="K2" s="14" t="s">
        <v>4</v>
      </c>
      <c r="L2" s="20" t="s">
        <v>5</v>
      </c>
      <c r="M2" s="15" t="s">
        <v>6</v>
      </c>
      <c r="O2" s="14" t="s">
        <v>4</v>
      </c>
      <c r="P2" s="20" t="s">
        <v>5</v>
      </c>
      <c r="Q2" s="15" t="s">
        <v>6</v>
      </c>
      <c r="S2" s="14" t="s">
        <v>4</v>
      </c>
      <c r="T2" s="20" t="s">
        <v>5</v>
      </c>
      <c r="U2" s="15" t="s">
        <v>6</v>
      </c>
    </row>
    <row r="3" spans="2:21" ht="30" x14ac:dyDescent="0.2">
      <c r="B3" s="115">
        <v>44200</v>
      </c>
      <c r="C3" s="116">
        <v>550</v>
      </c>
      <c r="D3" s="117" t="s">
        <v>69</v>
      </c>
      <c r="E3" s="118">
        <v>2021</v>
      </c>
      <c r="G3" s="10"/>
      <c r="H3" s="8"/>
      <c r="I3" s="9"/>
      <c r="K3" s="5">
        <v>44203</v>
      </c>
      <c r="L3" s="8">
        <v>811</v>
      </c>
      <c r="M3" s="9"/>
      <c r="O3" s="5">
        <v>44515</v>
      </c>
      <c r="P3" s="8">
        <v>118</v>
      </c>
      <c r="Q3" s="111" t="s">
        <v>88</v>
      </c>
      <c r="S3" s="5">
        <v>44561</v>
      </c>
      <c r="T3" s="8">
        <v>229</v>
      </c>
      <c r="U3" s="9" t="s">
        <v>61</v>
      </c>
    </row>
    <row r="4" spans="2:21" x14ac:dyDescent="0.2">
      <c r="B4" s="5">
        <v>44200</v>
      </c>
      <c r="C4" s="8">
        <v>550</v>
      </c>
      <c r="D4" s="102" t="s">
        <v>70</v>
      </c>
      <c r="E4" s="105">
        <v>2021</v>
      </c>
      <c r="G4" s="10"/>
      <c r="H4" s="8"/>
      <c r="I4" s="9"/>
      <c r="K4" s="5">
        <v>44323</v>
      </c>
      <c r="L4" s="8">
        <v>844</v>
      </c>
      <c r="M4" s="9"/>
      <c r="O4" s="5">
        <v>44520</v>
      </c>
      <c r="P4" s="8">
        <v>370</v>
      </c>
      <c r="Q4" s="1" t="s">
        <v>118</v>
      </c>
      <c r="S4" s="5">
        <v>44561</v>
      </c>
      <c r="T4" s="8">
        <v>0</v>
      </c>
      <c r="U4" s="9" t="s">
        <v>60</v>
      </c>
    </row>
    <row r="5" spans="2:21" x14ac:dyDescent="0.2">
      <c r="B5" s="5">
        <v>44200</v>
      </c>
      <c r="C5" s="8">
        <v>550</v>
      </c>
      <c r="D5" s="102" t="s">
        <v>71</v>
      </c>
      <c r="E5" s="106">
        <v>2021</v>
      </c>
      <c r="G5" s="10"/>
      <c r="H5" s="8"/>
      <c r="I5" s="9"/>
      <c r="K5" s="5">
        <v>44446</v>
      </c>
      <c r="L5" s="8">
        <v>975</v>
      </c>
      <c r="M5" s="9"/>
      <c r="O5" s="5">
        <v>44917</v>
      </c>
      <c r="P5" s="8">
        <v>3121</v>
      </c>
      <c r="Q5" s="9" t="s">
        <v>124</v>
      </c>
      <c r="S5" s="5"/>
      <c r="T5" s="8"/>
      <c r="U5" s="9"/>
    </row>
    <row r="6" spans="2:21" x14ac:dyDescent="0.2">
      <c r="B6" s="5">
        <v>44200</v>
      </c>
      <c r="C6" s="8">
        <v>100</v>
      </c>
      <c r="D6" s="102" t="s">
        <v>72</v>
      </c>
      <c r="E6" s="105">
        <v>2021</v>
      </c>
      <c r="G6" s="5"/>
      <c r="H6" s="8"/>
      <c r="I6" s="9"/>
      <c r="K6" s="5"/>
      <c r="L6" s="8"/>
      <c r="M6" s="9"/>
      <c r="O6" s="10"/>
      <c r="P6" s="8"/>
      <c r="Q6" s="9"/>
      <c r="S6" s="5"/>
      <c r="T6" s="8"/>
      <c r="U6" s="9"/>
    </row>
    <row r="7" spans="2:21" x14ac:dyDescent="0.2">
      <c r="B7" s="5"/>
      <c r="C7" s="8"/>
      <c r="D7" s="102"/>
      <c r="E7" s="105"/>
      <c r="G7" s="5"/>
      <c r="H7" s="8"/>
      <c r="I7" s="9"/>
      <c r="K7" s="5"/>
      <c r="L7" s="8"/>
      <c r="M7" s="9"/>
      <c r="O7" s="10"/>
      <c r="P7" s="8"/>
      <c r="S7" s="5"/>
      <c r="T7" s="8"/>
      <c r="U7" s="9"/>
    </row>
    <row r="8" spans="2:21" x14ac:dyDescent="0.2">
      <c r="B8" s="5">
        <v>44411</v>
      </c>
      <c r="C8" s="8">
        <v>550</v>
      </c>
      <c r="D8" s="102" t="s">
        <v>80</v>
      </c>
      <c r="E8" s="105">
        <v>2021</v>
      </c>
      <c r="G8" s="10"/>
      <c r="H8" s="11"/>
      <c r="I8" s="9"/>
      <c r="K8" s="10"/>
      <c r="L8" s="11"/>
      <c r="M8" s="9"/>
      <c r="O8" s="10"/>
      <c r="P8" s="8"/>
      <c r="Q8" s="9"/>
      <c r="S8" s="10"/>
      <c r="T8" s="11"/>
      <c r="U8" s="9"/>
    </row>
    <row r="9" spans="2:21" x14ac:dyDescent="0.2">
      <c r="B9" s="5">
        <v>44466</v>
      </c>
      <c r="C9" s="8">
        <v>550</v>
      </c>
      <c r="D9" s="102" t="s">
        <v>81</v>
      </c>
      <c r="E9" s="105">
        <v>2021</v>
      </c>
      <c r="G9" s="13"/>
      <c r="I9" s="9"/>
      <c r="K9" s="10"/>
      <c r="L9" s="8"/>
      <c r="M9" s="9"/>
      <c r="O9" s="5"/>
      <c r="P9" s="8"/>
      <c r="Q9" s="111"/>
      <c r="S9" s="10"/>
      <c r="T9" s="8"/>
      <c r="U9" s="9"/>
    </row>
    <row r="10" spans="2:21" x14ac:dyDescent="0.2">
      <c r="B10" s="5"/>
      <c r="C10" s="8"/>
      <c r="D10" s="102"/>
      <c r="E10" s="105"/>
      <c r="G10" s="13"/>
      <c r="I10" s="9"/>
      <c r="K10" s="10"/>
      <c r="L10" s="8"/>
      <c r="M10" s="9"/>
      <c r="O10" s="5"/>
      <c r="P10" s="8"/>
      <c r="Q10" s="9"/>
      <c r="S10" s="10"/>
      <c r="T10" s="8"/>
      <c r="U10" s="9"/>
    </row>
    <row r="11" spans="2:21" x14ac:dyDescent="0.2">
      <c r="B11" s="5">
        <v>44525</v>
      </c>
      <c r="C11" s="8">
        <v>550</v>
      </c>
      <c r="D11" s="102" t="s">
        <v>95</v>
      </c>
      <c r="E11" s="105">
        <v>2022</v>
      </c>
      <c r="G11" s="13"/>
      <c r="I11" s="9"/>
      <c r="K11" s="10"/>
      <c r="L11" s="8"/>
      <c r="M11" s="9"/>
      <c r="O11" s="5"/>
      <c r="P11" s="8"/>
      <c r="Q11" s="9"/>
      <c r="S11" s="10"/>
      <c r="T11" s="8"/>
      <c r="U11" s="9"/>
    </row>
    <row r="12" spans="2:21" x14ac:dyDescent="0.2">
      <c r="B12" s="5">
        <v>44526</v>
      </c>
      <c r="C12" s="8">
        <v>550</v>
      </c>
      <c r="D12" s="102" t="s">
        <v>96</v>
      </c>
      <c r="E12" s="105">
        <v>2022</v>
      </c>
      <c r="G12" s="10"/>
      <c r="H12" s="8"/>
      <c r="I12" s="9"/>
      <c r="K12" s="10"/>
      <c r="L12" s="8"/>
      <c r="M12" s="9"/>
      <c r="O12" s="10"/>
      <c r="P12" s="8"/>
      <c r="Q12" s="9"/>
      <c r="S12" s="10"/>
      <c r="T12" s="8"/>
      <c r="U12" s="9"/>
    </row>
    <row r="13" spans="2:21" x14ac:dyDescent="0.2">
      <c r="B13" s="5">
        <v>44526</v>
      </c>
      <c r="C13" s="8">
        <v>100</v>
      </c>
      <c r="D13" s="102" t="s">
        <v>97</v>
      </c>
      <c r="E13" s="105">
        <v>2022</v>
      </c>
      <c r="G13" s="10"/>
      <c r="H13" s="8"/>
      <c r="I13" s="9"/>
      <c r="K13" s="10"/>
      <c r="L13" s="8"/>
      <c r="M13" s="9"/>
      <c r="O13" s="10"/>
      <c r="P13" s="8"/>
      <c r="S13" s="10"/>
      <c r="T13" s="8"/>
      <c r="U13" s="9"/>
    </row>
    <row r="14" spans="2:21" x14ac:dyDescent="0.2">
      <c r="B14" s="5">
        <v>44529</v>
      </c>
      <c r="C14" s="8">
        <v>1150</v>
      </c>
      <c r="D14" s="102" t="s">
        <v>98</v>
      </c>
      <c r="E14" s="105">
        <v>2022</v>
      </c>
      <c r="G14" s="10"/>
      <c r="H14" s="8"/>
      <c r="I14" s="9"/>
      <c r="K14" s="10"/>
      <c r="L14" s="8"/>
      <c r="M14" s="9"/>
      <c r="O14" s="10"/>
      <c r="P14" s="8"/>
      <c r="Q14" s="9"/>
      <c r="S14" s="10"/>
      <c r="T14" s="8"/>
      <c r="U14" s="9"/>
    </row>
    <row r="15" spans="2:21" ht="15.75" x14ac:dyDescent="0.25">
      <c r="B15" s="5">
        <v>44529</v>
      </c>
      <c r="C15" s="8">
        <v>550</v>
      </c>
      <c r="D15" s="102" t="s">
        <v>99</v>
      </c>
      <c r="E15" s="105">
        <v>2022</v>
      </c>
      <c r="G15" s="5"/>
      <c r="H15" s="8"/>
      <c r="I15" s="7"/>
      <c r="K15" s="5"/>
      <c r="L15" s="12"/>
      <c r="M15" s="7"/>
      <c r="O15" s="5"/>
      <c r="P15" s="12"/>
      <c r="Q15" s="7"/>
      <c r="S15" s="5"/>
      <c r="T15" s="12"/>
      <c r="U15" s="7"/>
    </row>
    <row r="16" spans="2:21" x14ac:dyDescent="0.2">
      <c r="B16" s="5">
        <v>44529</v>
      </c>
      <c r="C16" s="8">
        <v>1100</v>
      </c>
      <c r="D16" s="102" t="s">
        <v>100</v>
      </c>
      <c r="E16" s="105">
        <v>2022</v>
      </c>
      <c r="G16" s="5"/>
      <c r="H16" s="6"/>
      <c r="I16" s="7"/>
      <c r="K16" s="5"/>
      <c r="L16" s="6"/>
      <c r="M16" s="7"/>
      <c r="O16" s="5"/>
      <c r="P16" s="6"/>
      <c r="Q16" s="7"/>
      <c r="S16" s="5"/>
      <c r="T16" s="6"/>
      <c r="U16" s="7"/>
    </row>
    <row r="17" spans="2:21" x14ac:dyDescent="0.2">
      <c r="B17" s="5">
        <v>44529</v>
      </c>
      <c r="C17" s="8">
        <v>550</v>
      </c>
      <c r="D17" s="102" t="s">
        <v>101</v>
      </c>
      <c r="E17" s="105">
        <v>2022</v>
      </c>
      <c r="G17" s="5"/>
      <c r="H17" s="6"/>
      <c r="I17" s="7"/>
      <c r="K17" s="5"/>
      <c r="L17" s="6"/>
      <c r="M17" s="7"/>
      <c r="O17" s="5"/>
      <c r="P17" s="6"/>
      <c r="Q17" s="7"/>
      <c r="S17" s="5"/>
      <c r="T17" s="6"/>
      <c r="U17" s="7"/>
    </row>
    <row r="18" spans="2:21" x14ac:dyDescent="0.2">
      <c r="B18" s="5">
        <v>44529</v>
      </c>
      <c r="C18" s="8">
        <v>550</v>
      </c>
      <c r="D18" s="102" t="s">
        <v>102</v>
      </c>
      <c r="E18" s="105">
        <v>2022</v>
      </c>
      <c r="G18" s="5"/>
      <c r="H18" s="6"/>
      <c r="I18" s="7"/>
      <c r="K18" s="5"/>
      <c r="L18" s="6"/>
      <c r="M18" s="7"/>
      <c r="O18" s="5"/>
      <c r="P18" s="6"/>
      <c r="Q18" s="7"/>
      <c r="S18" s="5"/>
      <c r="T18" s="6"/>
      <c r="U18" s="7"/>
    </row>
    <row r="19" spans="2:21" x14ac:dyDescent="0.2">
      <c r="B19" s="5">
        <v>44530</v>
      </c>
      <c r="C19" s="8">
        <v>100</v>
      </c>
      <c r="D19" s="102" t="s">
        <v>103</v>
      </c>
      <c r="E19" s="105">
        <v>2022</v>
      </c>
      <c r="G19" s="5"/>
      <c r="H19" s="6"/>
      <c r="I19" s="7"/>
      <c r="K19" s="5"/>
      <c r="L19" s="6"/>
      <c r="M19" s="7"/>
      <c r="O19" s="5"/>
      <c r="P19" s="6"/>
      <c r="Q19" s="7"/>
      <c r="S19" s="5"/>
      <c r="T19" s="6"/>
      <c r="U19" s="7"/>
    </row>
    <row r="20" spans="2:21" x14ac:dyDescent="0.2">
      <c r="B20" s="5"/>
      <c r="C20" s="8"/>
      <c r="D20" s="102"/>
      <c r="E20" s="105"/>
      <c r="G20" s="5"/>
      <c r="H20" s="6"/>
      <c r="I20" s="7"/>
      <c r="K20" s="5"/>
      <c r="L20" s="6"/>
      <c r="M20" s="7"/>
      <c r="O20" s="5"/>
      <c r="P20" s="6"/>
      <c r="Q20" s="7"/>
      <c r="S20" s="5"/>
      <c r="T20" s="6"/>
      <c r="U20" s="7"/>
    </row>
    <row r="21" spans="2:21" x14ac:dyDescent="0.2">
      <c r="B21" s="5">
        <v>44531</v>
      </c>
      <c r="C21" s="8">
        <v>1100</v>
      </c>
      <c r="D21" s="102" t="s">
        <v>104</v>
      </c>
      <c r="E21" s="105">
        <v>2022</v>
      </c>
      <c r="G21" s="5"/>
      <c r="H21" s="6"/>
      <c r="I21" s="7"/>
      <c r="K21" s="5"/>
      <c r="L21" s="6"/>
      <c r="M21" s="7"/>
      <c r="O21" s="5"/>
      <c r="P21" s="6"/>
      <c r="Q21" s="7"/>
      <c r="S21" s="5"/>
      <c r="T21" s="6"/>
      <c r="U21" s="7"/>
    </row>
    <row r="22" spans="2:21" x14ac:dyDescent="0.2">
      <c r="B22" s="5">
        <v>44533</v>
      </c>
      <c r="C22" s="8">
        <v>550</v>
      </c>
      <c r="D22" s="102" t="s">
        <v>108</v>
      </c>
      <c r="E22" s="105">
        <v>2022</v>
      </c>
      <c r="G22" s="5"/>
      <c r="H22" s="6"/>
      <c r="I22" s="7"/>
      <c r="K22" s="5"/>
      <c r="L22" s="6"/>
      <c r="M22" s="7"/>
      <c r="O22" s="5"/>
      <c r="P22" s="6"/>
      <c r="Q22" s="7"/>
      <c r="S22" s="5"/>
      <c r="T22" s="6"/>
      <c r="U22" s="7"/>
    </row>
    <row r="23" spans="2:21" x14ac:dyDescent="0.2">
      <c r="B23" s="5">
        <v>44540</v>
      </c>
      <c r="C23" s="6">
        <v>550</v>
      </c>
      <c r="D23" s="113" t="s">
        <v>109</v>
      </c>
      <c r="E23" s="105">
        <v>2022</v>
      </c>
      <c r="G23" s="13"/>
      <c r="H23" s="6"/>
      <c r="I23" s="7"/>
      <c r="K23" s="13"/>
      <c r="L23" s="6"/>
      <c r="M23" s="7"/>
      <c r="O23" s="13"/>
      <c r="P23" s="6"/>
      <c r="Q23" s="7"/>
      <c r="S23" s="13"/>
      <c r="T23" s="6"/>
      <c r="U23" s="7"/>
    </row>
    <row r="24" spans="2:21" x14ac:dyDescent="0.2">
      <c r="B24" s="5">
        <v>44540</v>
      </c>
      <c r="C24" s="50">
        <v>550</v>
      </c>
      <c r="D24" s="114" t="s">
        <v>111</v>
      </c>
      <c r="E24" s="106">
        <v>2022</v>
      </c>
      <c r="G24" s="13"/>
      <c r="H24" s="6"/>
      <c r="I24" s="7"/>
      <c r="K24" s="13"/>
      <c r="L24" s="6"/>
      <c r="M24" s="7"/>
      <c r="O24" s="13"/>
      <c r="P24" s="6"/>
      <c r="Q24" s="7"/>
      <c r="S24" s="13"/>
      <c r="T24" s="6"/>
      <c r="U24" s="7"/>
    </row>
    <row r="25" spans="2:21" x14ac:dyDescent="0.2">
      <c r="B25" s="5">
        <v>44540</v>
      </c>
      <c r="C25" s="110">
        <v>1100</v>
      </c>
      <c r="D25" s="114" t="s">
        <v>112</v>
      </c>
      <c r="E25" s="106">
        <v>2022</v>
      </c>
      <c r="G25" s="13"/>
      <c r="H25" s="6"/>
      <c r="I25" s="7"/>
      <c r="K25" s="13"/>
      <c r="L25" s="6"/>
      <c r="M25" s="7"/>
      <c r="O25" s="13"/>
      <c r="P25" s="6"/>
      <c r="Q25" s="7"/>
      <c r="S25" s="13"/>
      <c r="T25" s="6"/>
      <c r="U25" s="7"/>
    </row>
    <row r="26" spans="2:21" x14ac:dyDescent="0.2">
      <c r="B26" s="5">
        <v>44543</v>
      </c>
      <c r="C26" s="6">
        <v>550</v>
      </c>
      <c r="D26" s="113" t="s">
        <v>106</v>
      </c>
      <c r="E26" s="105">
        <v>2022</v>
      </c>
      <c r="G26" s="13"/>
      <c r="H26" s="6"/>
      <c r="I26" s="7"/>
      <c r="K26" s="13"/>
      <c r="L26" s="6"/>
      <c r="M26" s="7"/>
      <c r="O26" s="13"/>
      <c r="P26" s="6"/>
      <c r="Q26" s="7"/>
      <c r="S26" s="13"/>
      <c r="T26" s="6"/>
      <c r="U26" s="7"/>
    </row>
    <row r="27" spans="2:21" x14ac:dyDescent="0.2">
      <c r="B27" s="5">
        <v>44543</v>
      </c>
      <c r="C27" s="110">
        <v>550</v>
      </c>
      <c r="D27" s="114" t="s">
        <v>107</v>
      </c>
      <c r="E27" s="105">
        <v>2022</v>
      </c>
      <c r="G27" s="13"/>
      <c r="H27" s="6"/>
      <c r="I27" s="7"/>
      <c r="K27" s="13"/>
      <c r="L27" s="6"/>
      <c r="M27" s="7"/>
      <c r="O27" s="13"/>
      <c r="P27" s="6"/>
      <c r="Q27" s="7"/>
      <c r="S27" s="13"/>
      <c r="T27" s="6"/>
      <c r="U27" s="7"/>
    </row>
    <row r="28" spans="2:21" x14ac:dyDescent="0.2">
      <c r="B28" s="5">
        <v>44543</v>
      </c>
      <c r="C28" s="6">
        <v>200</v>
      </c>
      <c r="D28" s="113" t="s">
        <v>110</v>
      </c>
      <c r="E28" s="105">
        <v>2021</v>
      </c>
      <c r="G28" s="13"/>
      <c r="H28" s="6"/>
      <c r="I28" s="7"/>
      <c r="K28" s="13"/>
      <c r="L28" s="6"/>
      <c r="M28" s="7"/>
      <c r="O28" s="13"/>
      <c r="P28" s="6"/>
      <c r="Q28" s="7"/>
      <c r="S28" s="13"/>
      <c r="T28" s="6"/>
      <c r="U28" s="7"/>
    </row>
    <row r="29" spans="2:21" x14ac:dyDescent="0.2">
      <c r="B29" s="5">
        <v>44545</v>
      </c>
      <c r="C29" s="110">
        <v>550</v>
      </c>
      <c r="D29" s="136" t="s">
        <v>113</v>
      </c>
      <c r="E29" s="106">
        <v>2022</v>
      </c>
      <c r="G29" s="13"/>
      <c r="H29" s="6"/>
      <c r="I29" s="7"/>
      <c r="K29" s="13"/>
      <c r="L29" s="6"/>
      <c r="M29" s="7"/>
      <c r="O29" s="13"/>
      <c r="P29" s="6"/>
      <c r="Q29" s="7"/>
      <c r="S29" s="13"/>
      <c r="T29" s="6"/>
      <c r="U29" s="7"/>
    </row>
    <row r="30" spans="2:21" x14ac:dyDescent="0.2">
      <c r="B30" s="5">
        <v>44545</v>
      </c>
      <c r="C30" s="50">
        <v>550</v>
      </c>
      <c r="D30" s="114" t="s">
        <v>114</v>
      </c>
      <c r="E30" s="106">
        <v>2022</v>
      </c>
      <c r="G30" s="13"/>
      <c r="H30" s="6"/>
      <c r="I30" s="7"/>
      <c r="K30" s="13"/>
      <c r="L30" s="6"/>
      <c r="M30" s="7"/>
      <c r="O30" s="13"/>
      <c r="P30" s="6"/>
      <c r="Q30" s="7"/>
      <c r="S30" s="13"/>
      <c r="T30" s="6"/>
      <c r="U30" s="7"/>
    </row>
    <row r="31" spans="2:21" x14ac:dyDescent="0.2">
      <c r="B31" s="5">
        <v>44545</v>
      </c>
      <c r="C31" s="110">
        <v>1150</v>
      </c>
      <c r="D31" s="114" t="s">
        <v>115</v>
      </c>
      <c r="E31" s="106">
        <v>2022</v>
      </c>
      <c r="G31" s="13"/>
      <c r="H31" s="6"/>
      <c r="I31" s="7"/>
      <c r="K31" s="13"/>
      <c r="L31" s="6"/>
      <c r="M31" s="7"/>
      <c r="O31" s="13"/>
      <c r="P31" s="6"/>
      <c r="Q31" s="7"/>
      <c r="S31" s="13"/>
      <c r="T31" s="6"/>
      <c r="U31" s="7"/>
    </row>
    <row r="32" spans="2:21" x14ac:dyDescent="0.2">
      <c r="B32" s="5">
        <v>44546</v>
      </c>
      <c r="C32" s="110">
        <v>100</v>
      </c>
      <c r="D32" s="136" t="s">
        <v>116</v>
      </c>
      <c r="E32" s="106">
        <v>2022</v>
      </c>
      <c r="G32" s="13"/>
      <c r="H32" s="6"/>
      <c r="I32" s="7"/>
      <c r="K32" s="13"/>
      <c r="L32" s="6"/>
      <c r="M32" s="7"/>
      <c r="O32" s="13"/>
      <c r="P32" s="6"/>
      <c r="Q32" s="7"/>
      <c r="S32" s="13"/>
      <c r="T32" s="6"/>
      <c r="U32" s="7"/>
    </row>
    <row r="33" spans="2:21" x14ac:dyDescent="0.2">
      <c r="B33" s="103">
        <v>44546</v>
      </c>
      <c r="C33" s="137">
        <v>550</v>
      </c>
      <c r="D33" s="113" t="s">
        <v>117</v>
      </c>
      <c r="E33" s="138">
        <v>2022</v>
      </c>
      <c r="G33" s="13"/>
      <c r="H33" s="6"/>
      <c r="I33" s="7"/>
      <c r="K33" s="13"/>
      <c r="L33" s="6"/>
      <c r="M33" s="7"/>
      <c r="O33" s="13"/>
      <c r="P33" s="6"/>
      <c r="Q33" s="7"/>
      <c r="S33" s="13"/>
      <c r="T33" s="6"/>
      <c r="U33" s="7"/>
    </row>
    <row r="34" spans="2:21" x14ac:dyDescent="0.2">
      <c r="B34" s="103">
        <v>44924</v>
      </c>
      <c r="C34" s="137">
        <v>550</v>
      </c>
      <c r="D34" s="113" t="s">
        <v>121</v>
      </c>
      <c r="E34" s="138">
        <v>2022</v>
      </c>
      <c r="G34" s="13"/>
      <c r="H34" s="6"/>
      <c r="I34" s="7"/>
      <c r="K34" s="13"/>
      <c r="L34" s="6"/>
      <c r="M34" s="7"/>
      <c r="O34" s="13"/>
      <c r="P34" s="6"/>
      <c r="Q34" s="7"/>
      <c r="S34" s="13"/>
      <c r="T34" s="6"/>
      <c r="U34" s="7"/>
    </row>
    <row r="35" spans="2:21" x14ac:dyDescent="0.2">
      <c r="B35" s="103">
        <v>44925</v>
      </c>
      <c r="C35" s="137">
        <v>550</v>
      </c>
      <c r="D35" s="113" t="s">
        <v>122</v>
      </c>
      <c r="E35" s="138">
        <v>2022</v>
      </c>
      <c r="G35" s="13"/>
      <c r="H35" s="6"/>
      <c r="I35" s="7"/>
      <c r="K35" s="13"/>
      <c r="L35" s="6"/>
      <c r="M35" s="7"/>
      <c r="O35" s="13"/>
      <c r="P35" s="6"/>
      <c r="Q35" s="7"/>
      <c r="S35" s="13"/>
      <c r="T35" s="6"/>
      <c r="U35" s="7"/>
    </row>
    <row r="36" spans="2:21" x14ac:dyDescent="0.2">
      <c r="B36" s="103"/>
      <c r="C36" s="137"/>
      <c r="D36" s="113"/>
      <c r="E36" s="138"/>
      <c r="G36" s="13"/>
      <c r="H36" s="6"/>
      <c r="I36" s="7"/>
      <c r="K36" s="13"/>
      <c r="L36" s="6"/>
      <c r="M36" s="7"/>
      <c r="O36" s="13"/>
      <c r="P36" s="6"/>
      <c r="Q36" s="7"/>
      <c r="S36" s="13"/>
      <c r="T36" s="6"/>
      <c r="U36" s="7"/>
    </row>
    <row r="37" spans="2:21" x14ac:dyDescent="0.2">
      <c r="B37" s="103"/>
      <c r="C37" s="139"/>
      <c r="D37" s="113"/>
      <c r="E37" s="138"/>
      <c r="G37" s="13"/>
      <c r="H37" s="6"/>
      <c r="I37" s="7"/>
      <c r="K37" s="13"/>
      <c r="L37" s="6"/>
      <c r="M37" s="7"/>
      <c r="O37" s="13"/>
      <c r="P37" s="6"/>
      <c r="Q37" s="7"/>
      <c r="S37" s="13"/>
      <c r="T37" s="6"/>
      <c r="U37" s="7"/>
    </row>
    <row r="38" spans="2:21" x14ac:dyDescent="0.2">
      <c r="B38" s="103"/>
      <c r="C38" s="139"/>
      <c r="D38" s="140"/>
      <c r="E38" s="138"/>
      <c r="G38" s="13"/>
      <c r="H38" s="6"/>
      <c r="I38" s="7"/>
      <c r="K38" s="13"/>
      <c r="L38" s="6"/>
      <c r="M38" s="7"/>
      <c r="O38" s="13"/>
      <c r="P38" s="6"/>
      <c r="Q38" s="7"/>
      <c r="S38" s="13"/>
      <c r="T38" s="6"/>
      <c r="U38" s="7"/>
    </row>
    <row r="39" spans="2:21" x14ac:dyDescent="0.2">
      <c r="B39" s="141"/>
      <c r="C39" s="139"/>
      <c r="D39" s="140"/>
      <c r="E39" s="138"/>
      <c r="G39" s="13"/>
      <c r="H39" s="6"/>
      <c r="I39" s="7"/>
      <c r="K39" s="13"/>
      <c r="L39" s="6"/>
      <c r="M39" s="7"/>
      <c r="O39" s="13"/>
      <c r="P39" s="6"/>
      <c r="Q39" s="7"/>
      <c r="S39" s="13"/>
      <c r="T39" s="6"/>
      <c r="U39" s="7"/>
    </row>
    <row r="40" spans="2:21" x14ac:dyDescent="0.2">
      <c r="B40" s="141"/>
      <c r="C40" s="139"/>
      <c r="D40" s="140"/>
      <c r="E40" s="138"/>
      <c r="G40" s="13"/>
      <c r="H40" s="6"/>
      <c r="I40" s="7"/>
      <c r="K40" s="13"/>
      <c r="L40" s="6"/>
      <c r="M40" s="7"/>
      <c r="O40" s="13"/>
      <c r="P40" s="6"/>
      <c r="Q40" s="7"/>
      <c r="S40" s="13"/>
      <c r="T40" s="6"/>
      <c r="U40" s="7"/>
    </row>
    <row r="41" spans="2:21" x14ac:dyDescent="0.2">
      <c r="B41" s="13"/>
      <c r="C41" s="6"/>
      <c r="D41" s="7"/>
      <c r="E41" s="106"/>
      <c r="G41" s="13"/>
      <c r="H41" s="6"/>
      <c r="I41" s="7"/>
      <c r="K41" s="13"/>
      <c r="L41" s="6"/>
      <c r="M41" s="7"/>
      <c r="O41" s="13"/>
      <c r="P41" s="6"/>
      <c r="Q41" s="7"/>
      <c r="S41" s="13"/>
      <c r="T41" s="6"/>
      <c r="U41" s="7"/>
    </row>
    <row r="42" spans="2:21" x14ac:dyDescent="0.2">
      <c r="B42" s="13"/>
      <c r="C42" s="6"/>
      <c r="D42" s="7"/>
      <c r="E42" s="106"/>
      <c r="G42" s="13"/>
      <c r="H42" s="6"/>
      <c r="I42" s="7"/>
      <c r="K42" s="13"/>
      <c r="L42" s="6"/>
      <c r="M42" s="7"/>
      <c r="O42" s="13"/>
      <c r="P42" s="6"/>
      <c r="Q42" s="7"/>
      <c r="S42" s="13"/>
      <c r="T42" s="6"/>
      <c r="U42" s="7"/>
    </row>
    <row r="43" spans="2:21" x14ac:dyDescent="0.2">
      <c r="B43" s="13"/>
      <c r="C43" s="6"/>
      <c r="D43" s="7"/>
      <c r="E43" s="106"/>
      <c r="G43" s="13"/>
      <c r="H43" s="6"/>
      <c r="I43" s="7"/>
      <c r="K43" s="13"/>
      <c r="L43" s="6"/>
      <c r="M43" s="7"/>
      <c r="O43" s="13"/>
      <c r="P43" s="6"/>
      <c r="Q43" s="7"/>
      <c r="S43" s="13"/>
      <c r="T43" s="6"/>
      <c r="U43" s="7"/>
    </row>
    <row r="44" spans="2:21" x14ac:dyDescent="0.2">
      <c r="B44" s="13"/>
      <c r="C44" s="6"/>
      <c r="D44" s="7"/>
      <c r="E44" s="106"/>
      <c r="G44" s="13"/>
      <c r="H44" s="6"/>
      <c r="I44" s="7"/>
      <c r="K44" s="13"/>
      <c r="L44" s="6"/>
      <c r="M44" s="7"/>
      <c r="O44" s="13"/>
      <c r="P44" s="6"/>
      <c r="Q44" s="7"/>
      <c r="S44" s="13"/>
      <c r="T44" s="6"/>
      <c r="U44" s="7"/>
    </row>
    <row r="45" spans="2:21" x14ac:dyDescent="0.2">
      <c r="B45" s="13"/>
      <c r="C45" s="6"/>
      <c r="D45" s="7"/>
      <c r="E45" s="106"/>
      <c r="G45" s="13"/>
      <c r="H45" s="6"/>
      <c r="I45" s="7"/>
      <c r="K45" s="13"/>
      <c r="L45" s="6"/>
      <c r="M45" s="7"/>
      <c r="O45" s="13"/>
      <c r="P45" s="6"/>
      <c r="Q45" s="7"/>
      <c r="S45" s="13"/>
      <c r="T45" s="6"/>
      <c r="U45" s="7"/>
    </row>
    <row r="46" spans="2:21" x14ac:dyDescent="0.2">
      <c r="B46" s="13"/>
      <c r="C46" s="6"/>
      <c r="D46" s="7"/>
      <c r="E46" s="106"/>
      <c r="G46" s="13"/>
      <c r="H46" s="6"/>
      <c r="I46" s="7"/>
      <c r="K46" s="13"/>
      <c r="L46" s="6"/>
      <c r="M46" s="7"/>
      <c r="O46" s="13"/>
      <c r="P46" s="6"/>
      <c r="Q46" s="7"/>
      <c r="S46" s="13"/>
      <c r="T46" s="6"/>
      <c r="U46" s="7"/>
    </row>
    <row r="47" spans="2:21" ht="15.75" x14ac:dyDescent="0.25">
      <c r="B47" s="38"/>
      <c r="C47" s="39"/>
      <c r="D47" s="40"/>
      <c r="E47" s="119"/>
      <c r="G47" s="38"/>
      <c r="H47" s="39"/>
      <c r="I47" s="40"/>
      <c r="K47" s="38"/>
      <c r="L47" s="39"/>
      <c r="M47" s="40"/>
      <c r="O47" s="79">
        <v>44196</v>
      </c>
      <c r="P47" s="91">
        <v>0</v>
      </c>
      <c r="Q47" s="80" t="s">
        <v>33</v>
      </c>
      <c r="S47" s="38"/>
      <c r="T47" s="39"/>
      <c r="U47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0EDF-E95A-4445-9B05-C68AD7C18948}">
  <dimension ref="B1:AB50"/>
  <sheetViews>
    <sheetView topLeftCell="Y1" zoomScale="110" zoomScaleNormal="110" workbookViewId="0">
      <pane ySplit="2" topLeftCell="A3" activePane="bottomLeft" state="frozen"/>
      <selection pane="bottomLeft" activeCell="AB19" sqref="AB19"/>
    </sheetView>
  </sheetViews>
  <sheetFormatPr baseColWidth="10" defaultRowHeight="15.75" x14ac:dyDescent="0.25"/>
  <cols>
    <col min="2" max="2" width="13" style="3" bestFit="1" customWidth="1"/>
    <col min="3" max="3" width="10.28515625" style="2" customWidth="1"/>
    <col min="4" max="4" width="46.5703125" style="1" customWidth="1"/>
    <col min="5" max="5" width="3" style="1" customWidth="1"/>
    <col min="6" max="6" width="13" style="3" bestFit="1" customWidth="1"/>
    <col min="7" max="7" width="10.28515625" style="2" customWidth="1"/>
    <col min="8" max="8" width="41" style="1" customWidth="1"/>
    <col min="9" max="9" width="3" style="1" customWidth="1"/>
    <col min="10" max="10" width="13" style="3" bestFit="1" customWidth="1"/>
    <col min="11" max="11" width="10.28515625" style="2" customWidth="1"/>
    <col min="12" max="12" width="20.7109375" style="1" customWidth="1"/>
    <col min="13" max="13" width="3" style="1" customWidth="1"/>
    <col min="14" max="14" width="13" style="3" bestFit="1" customWidth="1"/>
    <col min="15" max="15" width="10.28515625" style="2" customWidth="1"/>
    <col min="16" max="16" width="56.28515625" style="1" customWidth="1"/>
    <col min="17" max="17" width="3" style="1" customWidth="1"/>
    <col min="18" max="18" width="13" style="3" bestFit="1" customWidth="1"/>
    <col min="19" max="19" width="10.28515625" style="2" customWidth="1"/>
    <col min="20" max="20" width="49.85546875" style="101" customWidth="1"/>
    <col min="21" max="21" width="3" style="1" customWidth="1"/>
    <col min="22" max="22" width="13" style="3" bestFit="1" customWidth="1"/>
    <col min="23" max="23" width="10.28515625" style="2" customWidth="1"/>
    <col min="24" max="24" width="42.85546875" style="1" customWidth="1"/>
    <col min="25" max="25" width="3" style="1" customWidth="1"/>
    <col min="26" max="26" width="13" style="3" bestFit="1" customWidth="1"/>
    <col min="27" max="27" width="10.28515625" style="2" customWidth="1"/>
    <col min="28" max="28" width="92" style="1" customWidth="1"/>
  </cols>
  <sheetData>
    <row r="1" spans="2:28" ht="26.25" customHeight="1" x14ac:dyDescent="0.25">
      <c r="B1" s="26" t="s">
        <v>10</v>
      </c>
      <c r="C1" s="27">
        <f>SUM(C3:C50)</f>
        <v>9000</v>
      </c>
      <c r="D1" s="28" t="s">
        <v>63</v>
      </c>
      <c r="E1" s="25"/>
      <c r="F1" s="26" t="s">
        <v>7</v>
      </c>
      <c r="G1" s="27">
        <f>SUM(G3:G50)</f>
        <v>5600</v>
      </c>
      <c r="H1" s="28" t="s">
        <v>64</v>
      </c>
      <c r="I1" s="25"/>
      <c r="J1" s="26" t="s">
        <v>11</v>
      </c>
      <c r="K1" s="27">
        <f>SUM(K3:K50)</f>
        <v>0</v>
      </c>
      <c r="L1" s="28" t="s">
        <v>24</v>
      </c>
      <c r="M1" s="25"/>
      <c r="N1" s="26" t="s">
        <v>25</v>
      </c>
      <c r="O1" s="27">
        <f>SUM(O3:O50)</f>
        <v>18700</v>
      </c>
      <c r="P1" s="28" t="s">
        <v>26</v>
      </c>
      <c r="Q1" s="25"/>
      <c r="R1" s="26" t="s">
        <v>28</v>
      </c>
      <c r="S1" s="27">
        <f>SUM(S3:S50)</f>
        <v>2344</v>
      </c>
      <c r="T1" s="96" t="s">
        <v>27</v>
      </c>
      <c r="U1" s="25"/>
      <c r="V1" s="26" t="s">
        <v>29</v>
      </c>
      <c r="W1" s="27">
        <f>SUM(W3:W50)</f>
        <v>0</v>
      </c>
      <c r="X1" s="28" t="s">
        <v>30</v>
      </c>
      <c r="Y1" s="25"/>
      <c r="Z1" s="26" t="s">
        <v>31</v>
      </c>
      <c r="AA1" s="27">
        <f>SUM(AA3:AA50)</f>
        <v>4493</v>
      </c>
      <c r="AB1" s="28" t="s">
        <v>32</v>
      </c>
    </row>
    <row r="2" spans="2:28" s="1" customFormat="1" ht="21" customHeight="1" x14ac:dyDescent="0.25">
      <c r="B2" s="16" t="s">
        <v>4</v>
      </c>
      <c r="C2" s="17" t="s">
        <v>5</v>
      </c>
      <c r="D2" s="18" t="s">
        <v>6</v>
      </c>
      <c r="E2" s="19"/>
      <c r="F2" s="16" t="s">
        <v>4</v>
      </c>
      <c r="G2" s="17" t="s">
        <v>5</v>
      </c>
      <c r="H2" s="18" t="s">
        <v>6</v>
      </c>
      <c r="I2" s="19"/>
      <c r="J2" s="16" t="s">
        <v>4</v>
      </c>
      <c r="K2" s="17" t="s">
        <v>5</v>
      </c>
      <c r="L2" s="18" t="s">
        <v>6</v>
      </c>
      <c r="M2" s="19"/>
      <c r="N2" s="16" t="s">
        <v>4</v>
      </c>
      <c r="O2" s="17" t="s">
        <v>5</v>
      </c>
      <c r="P2" s="18" t="s">
        <v>6</v>
      </c>
      <c r="Q2" s="19"/>
      <c r="R2" s="16" t="s">
        <v>4</v>
      </c>
      <c r="S2" s="17" t="s">
        <v>5</v>
      </c>
      <c r="T2" s="97" t="s">
        <v>6</v>
      </c>
      <c r="U2" s="19"/>
      <c r="V2" s="16" t="s">
        <v>4</v>
      </c>
      <c r="W2" s="17" t="s">
        <v>5</v>
      </c>
      <c r="X2" s="18" t="s">
        <v>6</v>
      </c>
      <c r="Y2" s="19"/>
      <c r="Z2" s="16" t="s">
        <v>4</v>
      </c>
      <c r="AA2" s="17" t="s">
        <v>5</v>
      </c>
      <c r="AB2" s="18" t="s">
        <v>6</v>
      </c>
    </row>
    <row r="3" spans="2:28" s="1" customFormat="1" ht="15" x14ac:dyDescent="0.2">
      <c r="B3" s="5">
        <v>44323</v>
      </c>
      <c r="C3" s="8">
        <v>6000</v>
      </c>
      <c r="D3" s="9" t="s">
        <v>76</v>
      </c>
      <c r="F3" s="107">
        <v>44476</v>
      </c>
      <c r="G3" s="108">
        <v>1225</v>
      </c>
      <c r="H3" s="104" t="s">
        <v>82</v>
      </c>
      <c r="J3" s="5"/>
      <c r="K3" s="8"/>
      <c r="L3" s="9"/>
      <c r="N3" s="10">
        <v>44244</v>
      </c>
      <c r="O3" s="8">
        <v>16600</v>
      </c>
      <c r="P3" s="9" t="s">
        <v>74</v>
      </c>
      <c r="R3" s="5">
        <v>44491</v>
      </c>
      <c r="S3" s="8">
        <v>510</v>
      </c>
      <c r="T3" s="98" t="s">
        <v>85</v>
      </c>
      <c r="V3" s="5"/>
      <c r="W3" s="8"/>
      <c r="X3" s="9"/>
      <c r="Z3" s="5">
        <v>44200</v>
      </c>
      <c r="AA3" s="8">
        <v>14</v>
      </c>
      <c r="AB3" s="9" t="s">
        <v>73</v>
      </c>
    </row>
    <row r="4" spans="2:28" s="1" customFormat="1" ht="30" x14ac:dyDescent="0.2">
      <c r="B4" s="5">
        <v>44323</v>
      </c>
      <c r="C4" s="8">
        <v>3000</v>
      </c>
      <c r="D4" s="111" t="s">
        <v>83</v>
      </c>
      <c r="F4" s="107">
        <v>44491</v>
      </c>
      <c r="G4" s="108">
        <v>2975</v>
      </c>
      <c r="H4" s="9" t="s">
        <v>87</v>
      </c>
      <c r="J4" s="5"/>
      <c r="K4" s="8"/>
      <c r="L4" s="9"/>
      <c r="N4" s="5">
        <v>44273</v>
      </c>
      <c r="O4" s="8">
        <v>350</v>
      </c>
      <c r="P4" s="9" t="s">
        <v>68</v>
      </c>
      <c r="R4" s="5">
        <v>44524</v>
      </c>
      <c r="S4" s="8">
        <v>1290</v>
      </c>
      <c r="T4" s="98" t="s">
        <v>90</v>
      </c>
      <c r="V4" s="5"/>
      <c r="W4" s="8"/>
      <c r="X4" s="9"/>
      <c r="Z4" s="5">
        <v>44228</v>
      </c>
      <c r="AA4" s="124">
        <v>1869</v>
      </c>
      <c r="AB4" s="9" t="s">
        <v>62</v>
      </c>
    </row>
    <row r="5" spans="2:28" s="1" customFormat="1" ht="15" x14ac:dyDescent="0.2">
      <c r="B5" s="5"/>
      <c r="C5" s="8"/>
      <c r="D5" s="9"/>
      <c r="F5" s="107">
        <v>44547</v>
      </c>
      <c r="G5" s="108">
        <v>1400</v>
      </c>
      <c r="H5" s="9" t="s">
        <v>119</v>
      </c>
      <c r="J5" s="5"/>
      <c r="K5" s="8"/>
      <c r="L5" s="9"/>
      <c r="N5" s="5">
        <v>44273</v>
      </c>
      <c r="O5" s="8">
        <v>350</v>
      </c>
      <c r="P5" s="111" t="s">
        <v>67</v>
      </c>
      <c r="R5" s="5">
        <v>44922</v>
      </c>
      <c r="S5" s="8">
        <v>544</v>
      </c>
      <c r="T5" s="98" t="s">
        <v>120</v>
      </c>
      <c r="V5" s="5"/>
      <c r="W5" s="8"/>
      <c r="X5" s="9"/>
      <c r="Z5" s="5">
        <v>44256</v>
      </c>
      <c r="AA5" s="8">
        <v>320</v>
      </c>
      <c r="AB5" s="9" t="s">
        <v>78</v>
      </c>
    </row>
    <row r="6" spans="2:28" s="1" customFormat="1" ht="15" x14ac:dyDescent="0.2">
      <c r="B6" s="5"/>
      <c r="C6" s="8"/>
      <c r="D6" s="111"/>
      <c r="F6" s="107"/>
      <c r="G6" s="108"/>
      <c r="H6" s="9"/>
      <c r="J6" s="5"/>
      <c r="K6" s="8"/>
      <c r="L6" s="9"/>
      <c r="N6" s="5">
        <v>44273</v>
      </c>
      <c r="O6" s="8">
        <v>500</v>
      </c>
      <c r="P6" s="9" t="s">
        <v>66</v>
      </c>
      <c r="R6" s="5"/>
      <c r="S6" s="8"/>
      <c r="T6" s="98"/>
      <c r="V6" s="5"/>
      <c r="W6" s="8"/>
      <c r="X6" s="9"/>
      <c r="Z6" s="5">
        <v>44292</v>
      </c>
      <c r="AA6" s="124">
        <v>2</v>
      </c>
      <c r="AB6" s="9" t="s">
        <v>73</v>
      </c>
    </row>
    <row r="7" spans="2:28" s="1" customFormat="1" ht="15" x14ac:dyDescent="0.2">
      <c r="B7" s="5"/>
      <c r="C7" s="8"/>
      <c r="D7" s="9"/>
      <c r="F7" s="107"/>
      <c r="G7" s="108"/>
      <c r="H7" s="9"/>
      <c r="J7" s="5"/>
      <c r="K7" s="8"/>
      <c r="L7" s="9"/>
      <c r="N7" s="5">
        <v>44484</v>
      </c>
      <c r="O7" s="8">
        <v>900</v>
      </c>
      <c r="P7" s="9" t="s">
        <v>84</v>
      </c>
      <c r="R7" s="5"/>
      <c r="S7" s="8"/>
      <c r="T7" s="112"/>
      <c r="V7" s="10"/>
      <c r="W7" s="11"/>
      <c r="X7" s="9"/>
      <c r="Z7" s="5">
        <v>44412</v>
      </c>
      <c r="AA7" s="8">
        <v>1244</v>
      </c>
      <c r="AB7" s="9" t="s">
        <v>77</v>
      </c>
    </row>
    <row r="8" spans="2:28" s="1" customFormat="1" ht="15" x14ac:dyDescent="0.2">
      <c r="B8" s="10"/>
      <c r="C8" s="11"/>
      <c r="D8" s="9"/>
      <c r="F8" s="109"/>
      <c r="G8" s="108"/>
      <c r="H8" s="9"/>
      <c r="J8" s="10"/>
      <c r="K8" s="11"/>
      <c r="L8" s="9"/>
      <c r="N8" s="5"/>
      <c r="O8" s="8"/>
      <c r="P8" s="111"/>
      <c r="R8" s="10"/>
      <c r="S8" s="11"/>
      <c r="T8" s="98"/>
      <c r="V8" s="10"/>
      <c r="W8" s="11"/>
      <c r="X8" s="9"/>
      <c r="Z8" s="5">
        <v>44348</v>
      </c>
      <c r="AA8" s="8">
        <v>11</v>
      </c>
      <c r="AB8" s="1" t="s">
        <v>73</v>
      </c>
    </row>
    <row r="9" spans="2:28" s="1" customFormat="1" ht="15" x14ac:dyDescent="0.2">
      <c r="B9" s="10"/>
      <c r="C9" s="8"/>
      <c r="D9" s="9"/>
      <c r="F9" s="109"/>
      <c r="G9" s="108"/>
      <c r="H9" s="9"/>
      <c r="J9" s="10"/>
      <c r="K9" s="8"/>
      <c r="L9" s="9"/>
      <c r="N9" s="5"/>
      <c r="O9" s="8"/>
      <c r="P9" s="9"/>
      <c r="R9" s="10"/>
      <c r="S9" s="8"/>
      <c r="T9" s="98"/>
      <c r="V9" s="10"/>
      <c r="W9" s="8"/>
      <c r="X9" s="9"/>
      <c r="Z9" s="5">
        <v>44470</v>
      </c>
      <c r="AA9" s="1">
        <v>6</v>
      </c>
      <c r="AB9" s="1" t="s">
        <v>73</v>
      </c>
    </row>
    <row r="10" spans="2:28" s="1" customFormat="1" ht="15" x14ac:dyDescent="0.2">
      <c r="B10" s="10"/>
      <c r="C10" s="8"/>
      <c r="D10" s="9"/>
      <c r="F10" s="109"/>
      <c r="G10" s="108"/>
      <c r="H10" s="9"/>
      <c r="J10" s="10"/>
      <c r="K10" s="8"/>
      <c r="L10" s="9"/>
      <c r="N10" s="10"/>
      <c r="O10" s="8"/>
      <c r="P10" s="9"/>
      <c r="R10" s="10"/>
      <c r="S10" s="8"/>
      <c r="T10" s="98"/>
      <c r="V10" s="10"/>
      <c r="W10" s="8"/>
      <c r="X10" s="9"/>
      <c r="Z10" s="5">
        <v>44505</v>
      </c>
      <c r="AA10" s="8">
        <v>184</v>
      </c>
      <c r="AB10" s="9" t="s">
        <v>126</v>
      </c>
    </row>
    <row r="11" spans="2:28" s="1" customFormat="1" ht="15" x14ac:dyDescent="0.2">
      <c r="B11" s="10"/>
      <c r="C11" s="8"/>
      <c r="D11" s="9"/>
      <c r="F11" s="109"/>
      <c r="G11" s="108"/>
      <c r="H11" s="9"/>
      <c r="J11" s="10"/>
      <c r="K11" s="8"/>
      <c r="L11" s="9"/>
      <c r="N11" s="10"/>
      <c r="O11" s="8"/>
      <c r="P11" s="9"/>
      <c r="R11" s="10"/>
      <c r="S11" s="8"/>
      <c r="T11" s="98"/>
      <c r="V11" s="10"/>
      <c r="W11" s="8"/>
      <c r="X11" s="9"/>
      <c r="Z11" s="5">
        <v>44522</v>
      </c>
      <c r="AA11" s="8">
        <v>118</v>
      </c>
      <c r="AB11" s="9" t="s">
        <v>89</v>
      </c>
    </row>
    <row r="12" spans="2:28" s="1" customFormat="1" ht="15" x14ac:dyDescent="0.2">
      <c r="B12" s="10"/>
      <c r="C12" s="8"/>
      <c r="D12" s="9"/>
      <c r="F12" s="109"/>
      <c r="G12" s="108"/>
      <c r="H12" s="9"/>
      <c r="J12" s="10"/>
      <c r="K12" s="8"/>
      <c r="L12" s="9"/>
      <c r="N12" s="10"/>
      <c r="O12" s="8"/>
      <c r="P12" s="9"/>
      <c r="R12" s="10"/>
      <c r="S12" s="8"/>
      <c r="T12" s="98"/>
      <c r="V12" s="10"/>
      <c r="W12" s="8"/>
      <c r="X12" s="9"/>
      <c r="Z12" s="10">
        <v>44501</v>
      </c>
      <c r="AA12" s="8">
        <v>14</v>
      </c>
      <c r="AB12" s="9" t="s">
        <v>73</v>
      </c>
    </row>
    <row r="13" spans="2:28" s="1" customFormat="1" ht="15" x14ac:dyDescent="0.2">
      <c r="B13" s="10"/>
      <c r="C13" s="8"/>
      <c r="D13" s="9"/>
      <c r="F13" s="109"/>
      <c r="G13" s="108"/>
      <c r="H13" s="9"/>
      <c r="J13" s="10"/>
      <c r="K13" s="8"/>
      <c r="L13" s="9"/>
      <c r="N13" s="10"/>
      <c r="O13" s="8"/>
      <c r="P13" s="9"/>
      <c r="R13" s="10"/>
      <c r="S13" s="8"/>
      <c r="T13" s="98"/>
      <c r="V13" s="10"/>
      <c r="W13" s="8"/>
      <c r="X13" s="9"/>
      <c r="Z13" s="5">
        <v>44531</v>
      </c>
      <c r="AA13" s="8">
        <v>198</v>
      </c>
      <c r="AB13" s="9" t="s">
        <v>94</v>
      </c>
    </row>
    <row r="14" spans="2:28" s="1" customFormat="1" ht="15" x14ac:dyDescent="0.2">
      <c r="B14" s="10"/>
      <c r="C14" s="8"/>
      <c r="D14" s="9"/>
      <c r="F14" s="109"/>
      <c r="G14" s="108"/>
      <c r="H14" s="9"/>
      <c r="J14" s="10"/>
      <c r="K14" s="8"/>
      <c r="L14" s="9"/>
      <c r="N14" s="10"/>
      <c r="O14" s="8"/>
      <c r="P14" s="9"/>
      <c r="R14" s="10"/>
      <c r="S14" s="8"/>
      <c r="T14" s="98"/>
      <c r="V14" s="10"/>
      <c r="W14" s="8"/>
      <c r="X14" s="9"/>
      <c r="Z14" s="5">
        <v>44529</v>
      </c>
      <c r="AA14" s="6">
        <v>364</v>
      </c>
      <c r="AB14" s="7" t="s">
        <v>93</v>
      </c>
    </row>
    <row r="15" spans="2:28" s="1" customFormat="1" ht="15" x14ac:dyDescent="0.2">
      <c r="B15" s="10"/>
      <c r="C15" s="8"/>
      <c r="D15" s="9"/>
      <c r="F15" s="5"/>
      <c r="G15" s="8"/>
      <c r="H15" s="7"/>
      <c r="J15" s="5"/>
      <c r="K15" s="8"/>
      <c r="L15" s="7"/>
      <c r="N15" s="5"/>
      <c r="O15" s="8"/>
      <c r="P15" s="7"/>
      <c r="R15" s="5"/>
      <c r="S15" s="8"/>
      <c r="T15" s="99"/>
      <c r="V15" s="5"/>
      <c r="W15" s="8"/>
      <c r="X15" s="7"/>
      <c r="Z15" s="5">
        <v>44531</v>
      </c>
      <c r="AA15" s="6">
        <v>29</v>
      </c>
      <c r="AB15" s="7" t="s">
        <v>73</v>
      </c>
    </row>
    <row r="16" spans="2:28" s="1" customFormat="1" ht="15" x14ac:dyDescent="0.2">
      <c r="B16" s="10"/>
      <c r="C16" s="8"/>
      <c r="D16" s="9"/>
      <c r="F16" s="5"/>
      <c r="G16" s="8"/>
      <c r="H16" s="7"/>
      <c r="J16" s="5"/>
      <c r="K16" s="8"/>
      <c r="L16" s="7"/>
      <c r="N16" s="5"/>
      <c r="O16" s="6"/>
      <c r="P16" s="7"/>
      <c r="R16" s="5"/>
      <c r="S16" s="6"/>
      <c r="T16" s="99"/>
      <c r="V16" s="5"/>
      <c r="W16" s="6"/>
      <c r="X16" s="7"/>
      <c r="Z16" s="5" t="s">
        <v>136</v>
      </c>
      <c r="AA16" s="6">
        <v>120</v>
      </c>
      <c r="AB16" s="7" t="s">
        <v>137</v>
      </c>
    </row>
    <row r="17" spans="2:28" s="1" customFormat="1" ht="15" x14ac:dyDescent="0.2">
      <c r="B17" s="10"/>
      <c r="C17" s="8"/>
      <c r="D17" s="9"/>
      <c r="F17" s="5"/>
      <c r="G17" s="8"/>
      <c r="H17" s="7"/>
      <c r="J17" s="5"/>
      <c r="K17" s="8"/>
      <c r="L17" s="7"/>
      <c r="N17" s="5"/>
      <c r="O17" s="6"/>
      <c r="P17" s="7"/>
      <c r="R17" s="5"/>
      <c r="S17" s="6"/>
      <c r="T17" s="99"/>
      <c r="V17" s="5"/>
      <c r="W17" s="6"/>
      <c r="X17" s="7"/>
      <c r="Z17" s="5"/>
      <c r="AA17" s="6"/>
      <c r="AB17" s="7"/>
    </row>
    <row r="18" spans="2:28" s="1" customFormat="1" ht="15" x14ac:dyDescent="0.2">
      <c r="B18" s="10"/>
      <c r="C18" s="8"/>
      <c r="D18" s="9"/>
      <c r="F18" s="5"/>
      <c r="G18" s="8"/>
      <c r="H18" s="7"/>
      <c r="J18" s="5"/>
      <c r="K18" s="8"/>
      <c r="L18" s="7"/>
      <c r="N18" s="5"/>
      <c r="O18" s="6"/>
      <c r="P18" s="7"/>
      <c r="R18" s="5"/>
      <c r="S18" s="6"/>
      <c r="T18" s="99"/>
      <c r="V18" s="5"/>
      <c r="W18" s="6"/>
      <c r="X18" s="7"/>
      <c r="Z18" s="5"/>
      <c r="AA18" s="6"/>
      <c r="AB18" s="7"/>
    </row>
    <row r="19" spans="2:28" s="1" customFormat="1" ht="15" x14ac:dyDescent="0.2">
      <c r="B19" s="10"/>
      <c r="C19" s="8"/>
      <c r="D19" s="9"/>
      <c r="F19" s="5"/>
      <c r="G19" s="8"/>
      <c r="H19" s="7"/>
      <c r="J19" s="5"/>
      <c r="K19" s="8"/>
      <c r="L19" s="7"/>
      <c r="N19" s="5"/>
      <c r="O19" s="6"/>
      <c r="P19" s="7"/>
      <c r="R19" s="5"/>
      <c r="S19" s="6"/>
      <c r="T19" s="99"/>
      <c r="V19" s="5"/>
      <c r="W19" s="6"/>
      <c r="X19" s="7"/>
      <c r="Z19" s="5"/>
      <c r="AA19" s="6"/>
      <c r="AB19" s="7"/>
    </row>
    <row r="20" spans="2:28" s="1" customFormat="1" ht="15" x14ac:dyDescent="0.2">
      <c r="B20" s="10"/>
      <c r="C20" s="8"/>
      <c r="D20" s="9"/>
      <c r="F20" s="5"/>
      <c r="G20" s="8"/>
      <c r="H20" s="7"/>
      <c r="J20" s="5"/>
      <c r="K20" s="8"/>
      <c r="L20" s="7"/>
      <c r="N20" s="5"/>
      <c r="O20" s="6"/>
      <c r="P20" s="7"/>
      <c r="R20" s="5"/>
      <c r="S20" s="6"/>
      <c r="T20" s="99"/>
      <c r="V20" s="5"/>
      <c r="W20" s="6"/>
      <c r="X20" s="7"/>
      <c r="Z20" s="5"/>
      <c r="AA20" s="6"/>
      <c r="AB20" s="7"/>
    </row>
    <row r="21" spans="2:28" s="1" customFormat="1" ht="15" x14ac:dyDescent="0.2">
      <c r="B21" s="10"/>
      <c r="C21" s="8"/>
      <c r="D21" s="9"/>
      <c r="F21" s="5"/>
      <c r="G21" s="8"/>
      <c r="H21" s="7"/>
      <c r="J21" s="5"/>
      <c r="K21" s="8"/>
      <c r="L21" s="7"/>
      <c r="N21" s="5"/>
      <c r="O21" s="6"/>
      <c r="P21" s="7"/>
      <c r="R21" s="5"/>
      <c r="S21" s="6"/>
      <c r="T21" s="99"/>
      <c r="V21" s="5"/>
      <c r="W21" s="6"/>
      <c r="X21" s="7"/>
      <c r="Z21" s="5"/>
      <c r="AA21" s="6"/>
      <c r="AB21" s="7"/>
    </row>
    <row r="22" spans="2:28" s="1" customFormat="1" ht="15" x14ac:dyDescent="0.2">
      <c r="B22" s="10"/>
      <c r="C22" s="8"/>
      <c r="D22" s="9"/>
      <c r="F22" s="5"/>
      <c r="G22" s="8"/>
      <c r="H22" s="7"/>
      <c r="J22" s="5"/>
      <c r="K22" s="8"/>
      <c r="L22" s="7"/>
      <c r="N22" s="5"/>
      <c r="O22" s="6"/>
      <c r="P22" s="7"/>
      <c r="R22" s="5"/>
      <c r="S22" s="6"/>
      <c r="T22" s="99"/>
      <c r="V22" s="5"/>
      <c r="W22" s="6"/>
      <c r="X22" s="7"/>
      <c r="Z22" s="5"/>
      <c r="AA22" s="6"/>
      <c r="AB22" s="7"/>
    </row>
    <row r="23" spans="2:28" s="1" customFormat="1" ht="15" x14ac:dyDescent="0.2">
      <c r="B23" s="10"/>
      <c r="C23" s="8"/>
      <c r="D23" s="9"/>
      <c r="F23" s="5"/>
      <c r="G23" s="8"/>
      <c r="H23" s="7"/>
      <c r="J23" s="13"/>
      <c r="K23" s="8"/>
      <c r="L23" s="7"/>
      <c r="N23" s="5"/>
      <c r="O23" s="6"/>
      <c r="P23" s="7"/>
      <c r="R23" s="5"/>
      <c r="S23" s="6"/>
      <c r="T23" s="99"/>
      <c r="V23" s="13"/>
      <c r="W23" s="6"/>
      <c r="X23" s="7"/>
      <c r="Z23" s="13"/>
      <c r="AA23" s="6"/>
      <c r="AB23" s="7"/>
    </row>
    <row r="24" spans="2:28" s="1" customFormat="1" ht="15" x14ac:dyDescent="0.2">
      <c r="B24" s="10"/>
      <c r="C24" s="8"/>
      <c r="D24" s="9"/>
      <c r="F24" s="5"/>
      <c r="G24" s="8"/>
      <c r="H24" s="7"/>
      <c r="J24" s="13"/>
      <c r="K24" s="8"/>
      <c r="L24" s="7"/>
      <c r="N24" s="5"/>
      <c r="O24" s="6"/>
      <c r="P24" s="7"/>
      <c r="R24" s="5"/>
      <c r="S24" s="6"/>
      <c r="T24" s="99"/>
      <c r="V24" s="13"/>
      <c r="W24" s="6"/>
      <c r="X24" s="7"/>
      <c r="Z24" s="13"/>
      <c r="AA24" s="6"/>
      <c r="AB24" s="7"/>
    </row>
    <row r="25" spans="2:28" s="1" customFormat="1" ht="15" x14ac:dyDescent="0.2">
      <c r="B25" s="10"/>
      <c r="C25" s="8"/>
      <c r="D25" s="9"/>
      <c r="F25" s="5"/>
      <c r="G25" s="8"/>
      <c r="H25" s="7"/>
      <c r="J25" s="13"/>
      <c r="K25" s="8"/>
      <c r="L25" s="7"/>
      <c r="N25" s="5"/>
      <c r="O25" s="6"/>
      <c r="P25" s="7"/>
      <c r="R25" s="5"/>
      <c r="S25" s="6"/>
      <c r="T25" s="99"/>
      <c r="V25" s="13"/>
      <c r="W25" s="6"/>
      <c r="X25" s="7"/>
      <c r="Z25" s="13"/>
      <c r="AA25" s="6"/>
      <c r="AB25" s="7"/>
    </row>
    <row r="26" spans="2:28" s="1" customFormat="1" ht="15" x14ac:dyDescent="0.2">
      <c r="B26" s="10"/>
      <c r="C26" s="8"/>
      <c r="D26" s="9"/>
      <c r="F26" s="5"/>
      <c r="G26" s="8"/>
      <c r="H26" s="7"/>
      <c r="J26" s="13"/>
      <c r="K26" s="8"/>
      <c r="L26" s="7"/>
      <c r="N26" s="5"/>
      <c r="O26" s="6"/>
      <c r="P26" s="7"/>
      <c r="R26" s="5"/>
      <c r="S26" s="6"/>
      <c r="T26" s="99"/>
      <c r="V26" s="13"/>
      <c r="W26" s="6"/>
      <c r="X26" s="7"/>
      <c r="Z26" s="13"/>
      <c r="AA26" s="6"/>
      <c r="AB26" s="7"/>
    </row>
    <row r="27" spans="2:28" s="1" customFormat="1" ht="15" x14ac:dyDescent="0.2">
      <c r="B27" s="10"/>
      <c r="C27" s="8"/>
      <c r="D27" s="9"/>
      <c r="F27" s="5"/>
      <c r="G27" s="8"/>
      <c r="H27" s="7"/>
      <c r="J27" s="13"/>
      <c r="K27" s="8"/>
      <c r="L27" s="7"/>
      <c r="N27" s="5"/>
      <c r="O27" s="6"/>
      <c r="P27" s="7"/>
      <c r="R27" s="5"/>
      <c r="S27" s="6"/>
      <c r="T27" s="99"/>
      <c r="V27" s="13"/>
      <c r="W27" s="6"/>
      <c r="X27" s="7"/>
      <c r="Z27" s="13"/>
      <c r="AA27" s="6"/>
      <c r="AB27" s="7"/>
    </row>
    <row r="28" spans="2:28" s="1" customFormat="1" ht="15" x14ac:dyDescent="0.2">
      <c r="B28" s="10"/>
      <c r="C28" s="8"/>
      <c r="D28" s="9"/>
      <c r="F28" s="5"/>
      <c r="G28" s="8"/>
      <c r="H28" s="7"/>
      <c r="J28" s="13"/>
      <c r="K28" s="8"/>
      <c r="L28" s="7"/>
      <c r="N28" s="5"/>
      <c r="O28" s="6"/>
      <c r="P28" s="7"/>
      <c r="R28" s="5"/>
      <c r="S28" s="6"/>
      <c r="T28" s="99"/>
      <c r="V28" s="13"/>
      <c r="W28" s="6"/>
      <c r="X28" s="7"/>
      <c r="Z28" s="13"/>
      <c r="AA28" s="6"/>
      <c r="AB28" s="7"/>
    </row>
    <row r="29" spans="2:28" s="1" customFormat="1" ht="15" x14ac:dyDescent="0.2">
      <c r="B29" s="10"/>
      <c r="C29" s="8"/>
      <c r="D29" s="9"/>
      <c r="F29" s="5"/>
      <c r="G29" s="8"/>
      <c r="H29" s="7"/>
      <c r="J29" s="13"/>
      <c r="K29" s="8"/>
      <c r="L29" s="7"/>
      <c r="N29" s="5"/>
      <c r="O29" s="6"/>
      <c r="P29" s="7"/>
      <c r="R29" s="5"/>
      <c r="S29" s="6"/>
      <c r="T29" s="99"/>
      <c r="V29" s="13"/>
      <c r="W29" s="6"/>
      <c r="X29" s="7"/>
      <c r="Z29" s="13"/>
      <c r="AA29" s="6"/>
      <c r="AB29" s="7"/>
    </row>
    <row r="30" spans="2:28" s="1" customFormat="1" ht="15" x14ac:dyDescent="0.2">
      <c r="B30" s="10"/>
      <c r="C30" s="8"/>
      <c r="D30" s="9"/>
      <c r="F30" s="5"/>
      <c r="G30" s="8"/>
      <c r="H30" s="7"/>
      <c r="J30" s="13"/>
      <c r="K30" s="8"/>
      <c r="L30" s="7"/>
      <c r="N30" s="5"/>
      <c r="O30" s="6"/>
      <c r="P30" s="7"/>
      <c r="R30" s="5"/>
      <c r="S30" s="6"/>
      <c r="T30" s="99"/>
      <c r="V30" s="13"/>
      <c r="W30" s="6"/>
      <c r="X30" s="7"/>
      <c r="Z30" s="13"/>
      <c r="AA30" s="6"/>
      <c r="AB30" s="7"/>
    </row>
    <row r="31" spans="2:28" s="1" customFormat="1" ht="15" x14ac:dyDescent="0.2">
      <c r="B31" s="10"/>
      <c r="C31" s="8"/>
      <c r="D31" s="9"/>
      <c r="F31" s="5"/>
      <c r="G31" s="8"/>
      <c r="H31" s="7"/>
      <c r="J31" s="13"/>
      <c r="K31" s="8"/>
      <c r="L31" s="7"/>
      <c r="N31" s="5"/>
      <c r="O31" s="6"/>
      <c r="P31" s="7"/>
      <c r="R31" s="5"/>
      <c r="S31" s="6"/>
      <c r="T31" s="99"/>
      <c r="V31" s="13"/>
      <c r="W31" s="6"/>
      <c r="X31" s="7"/>
      <c r="Z31" s="13"/>
      <c r="AA31" s="6"/>
      <c r="AB31" s="7"/>
    </row>
    <row r="32" spans="2:28" s="1" customFormat="1" ht="15" x14ac:dyDescent="0.2">
      <c r="B32" s="10"/>
      <c r="C32" s="8"/>
      <c r="D32" s="9"/>
      <c r="F32" s="5"/>
      <c r="G32" s="8"/>
      <c r="H32" s="7"/>
      <c r="J32" s="13"/>
      <c r="K32" s="8"/>
      <c r="L32" s="7"/>
      <c r="N32" s="5"/>
      <c r="O32" s="6"/>
      <c r="P32" s="7"/>
      <c r="R32" s="5"/>
      <c r="S32" s="6"/>
      <c r="T32" s="99"/>
      <c r="V32" s="13"/>
      <c r="W32" s="6"/>
      <c r="X32" s="7"/>
      <c r="Z32" s="13"/>
      <c r="AA32" s="6"/>
      <c r="AB32" s="7"/>
    </row>
    <row r="33" spans="2:28" s="1" customFormat="1" ht="15" x14ac:dyDescent="0.2">
      <c r="B33" s="10"/>
      <c r="C33" s="8"/>
      <c r="D33" s="9"/>
      <c r="F33" s="5"/>
      <c r="G33" s="8"/>
      <c r="H33" s="7"/>
      <c r="J33" s="13"/>
      <c r="K33" s="8"/>
      <c r="L33" s="7"/>
      <c r="N33" s="5"/>
      <c r="O33" s="6"/>
      <c r="P33" s="7"/>
      <c r="R33" s="5"/>
      <c r="S33" s="6"/>
      <c r="T33" s="99"/>
      <c r="V33" s="13"/>
      <c r="W33" s="6"/>
      <c r="X33" s="7"/>
      <c r="Z33" s="13"/>
      <c r="AA33" s="6"/>
      <c r="AB33" s="7"/>
    </row>
    <row r="34" spans="2:28" s="1" customFormat="1" ht="15" x14ac:dyDescent="0.2">
      <c r="B34" s="10"/>
      <c r="C34" s="8"/>
      <c r="D34" s="9"/>
      <c r="F34" s="5"/>
      <c r="G34" s="8"/>
      <c r="H34" s="7"/>
      <c r="J34" s="13"/>
      <c r="K34" s="8"/>
      <c r="L34" s="7"/>
      <c r="N34" s="5"/>
      <c r="O34" s="6"/>
      <c r="P34" s="7"/>
      <c r="R34" s="5"/>
      <c r="S34" s="6"/>
      <c r="T34" s="99"/>
      <c r="V34" s="13"/>
      <c r="W34" s="6"/>
      <c r="X34" s="7"/>
      <c r="Z34" s="13"/>
      <c r="AA34" s="6"/>
      <c r="AB34" s="7"/>
    </row>
    <row r="35" spans="2:28" s="1" customFormat="1" ht="15" x14ac:dyDescent="0.2">
      <c r="B35" s="10"/>
      <c r="C35" s="8"/>
      <c r="D35" s="9"/>
      <c r="F35" s="5"/>
      <c r="G35" s="8"/>
      <c r="H35" s="7"/>
      <c r="J35" s="13"/>
      <c r="K35" s="8"/>
      <c r="L35" s="7"/>
      <c r="N35" s="5"/>
      <c r="O35" s="6"/>
      <c r="P35" s="7"/>
      <c r="R35" s="5"/>
      <c r="S35" s="6"/>
      <c r="T35" s="99"/>
      <c r="V35" s="13"/>
      <c r="W35" s="6"/>
      <c r="X35" s="7"/>
      <c r="Z35" s="13"/>
      <c r="AA35" s="6"/>
      <c r="AB35" s="7"/>
    </row>
    <row r="36" spans="2:28" s="1" customFormat="1" ht="15" x14ac:dyDescent="0.2">
      <c r="B36" s="10"/>
      <c r="C36" s="8"/>
      <c r="D36" s="9"/>
      <c r="F36" s="5"/>
      <c r="G36" s="8"/>
      <c r="H36" s="7"/>
      <c r="J36" s="13"/>
      <c r="K36" s="8"/>
      <c r="L36" s="7"/>
      <c r="N36" s="5"/>
      <c r="O36" s="6"/>
      <c r="P36" s="7"/>
      <c r="R36" s="5"/>
      <c r="S36" s="6"/>
      <c r="T36" s="99"/>
      <c r="V36" s="13"/>
      <c r="W36" s="6"/>
      <c r="X36" s="7"/>
      <c r="Z36" s="13"/>
      <c r="AA36" s="6"/>
      <c r="AB36" s="7"/>
    </row>
    <row r="37" spans="2:28" s="1" customFormat="1" ht="15" x14ac:dyDescent="0.2">
      <c r="B37" s="10"/>
      <c r="C37" s="8"/>
      <c r="D37" s="9"/>
      <c r="F37" s="5"/>
      <c r="G37" s="8"/>
      <c r="H37" s="7"/>
      <c r="J37" s="13"/>
      <c r="K37" s="8"/>
      <c r="L37" s="7"/>
      <c r="N37" s="5"/>
      <c r="O37" s="6"/>
      <c r="P37" s="7"/>
      <c r="R37" s="5"/>
      <c r="S37" s="6"/>
      <c r="T37" s="99"/>
      <c r="V37" s="13"/>
      <c r="W37" s="6"/>
      <c r="X37" s="7"/>
      <c r="Z37" s="13"/>
      <c r="AA37" s="6"/>
      <c r="AB37" s="7"/>
    </row>
    <row r="38" spans="2:28" s="1" customFormat="1" ht="15" x14ac:dyDescent="0.2">
      <c r="B38" s="10"/>
      <c r="C38" s="8"/>
      <c r="D38" s="9"/>
      <c r="F38" s="5"/>
      <c r="G38" s="8"/>
      <c r="H38" s="7"/>
      <c r="J38" s="13"/>
      <c r="K38" s="8"/>
      <c r="L38" s="7"/>
      <c r="N38" s="5"/>
      <c r="O38" s="6"/>
      <c r="P38" s="7"/>
      <c r="R38" s="5"/>
      <c r="S38" s="6"/>
      <c r="T38" s="99"/>
      <c r="V38" s="13"/>
      <c r="W38" s="6"/>
      <c r="X38" s="7"/>
      <c r="Z38" s="13"/>
      <c r="AA38" s="6"/>
      <c r="AB38" s="7"/>
    </row>
    <row r="39" spans="2:28" s="1" customFormat="1" ht="15" x14ac:dyDescent="0.2">
      <c r="B39" s="10"/>
      <c r="C39" s="8"/>
      <c r="D39" s="9"/>
      <c r="F39" s="5"/>
      <c r="G39" s="8"/>
      <c r="H39" s="7"/>
      <c r="J39" s="13"/>
      <c r="K39" s="8"/>
      <c r="L39" s="7"/>
      <c r="N39" s="5"/>
      <c r="O39" s="6"/>
      <c r="P39" s="7"/>
      <c r="R39" s="5"/>
      <c r="S39" s="6"/>
      <c r="T39" s="99"/>
      <c r="V39" s="13"/>
      <c r="W39" s="6"/>
      <c r="X39" s="7"/>
      <c r="Z39" s="13"/>
      <c r="AA39" s="6"/>
      <c r="AB39" s="7"/>
    </row>
    <row r="40" spans="2:28" s="1" customFormat="1" ht="15" x14ac:dyDescent="0.2">
      <c r="B40" s="10"/>
      <c r="C40" s="8"/>
      <c r="D40" s="9"/>
      <c r="F40" s="5"/>
      <c r="G40" s="8"/>
      <c r="H40" s="7"/>
      <c r="J40" s="13"/>
      <c r="K40" s="8"/>
      <c r="L40" s="7"/>
      <c r="N40" s="5"/>
      <c r="O40" s="6"/>
      <c r="P40" s="7"/>
      <c r="R40" s="5"/>
      <c r="S40" s="6"/>
      <c r="T40" s="99"/>
      <c r="V40" s="13"/>
      <c r="W40" s="6"/>
      <c r="X40" s="7"/>
      <c r="Z40" s="13"/>
      <c r="AA40" s="6"/>
      <c r="AB40" s="7"/>
    </row>
    <row r="41" spans="2:28" s="1" customFormat="1" ht="15" x14ac:dyDescent="0.2">
      <c r="B41" s="10"/>
      <c r="C41" s="8"/>
      <c r="D41" s="9"/>
      <c r="F41" s="5"/>
      <c r="G41" s="8"/>
      <c r="H41" s="7"/>
      <c r="J41" s="13"/>
      <c r="K41" s="6"/>
      <c r="L41" s="7"/>
      <c r="N41" s="5"/>
      <c r="O41" s="6"/>
      <c r="P41" s="7"/>
      <c r="R41" s="5"/>
      <c r="S41" s="6"/>
      <c r="T41" s="99"/>
      <c r="V41" s="13"/>
      <c r="W41" s="6"/>
      <c r="X41" s="7"/>
      <c r="Z41" s="13"/>
      <c r="AA41" s="6"/>
      <c r="AB41" s="7"/>
    </row>
    <row r="42" spans="2:28" s="1" customFormat="1" ht="15" x14ac:dyDescent="0.2">
      <c r="B42" s="10"/>
      <c r="C42" s="8"/>
      <c r="D42" s="9"/>
      <c r="F42" s="5"/>
      <c r="G42" s="8"/>
      <c r="H42" s="7"/>
      <c r="J42" s="13"/>
      <c r="K42" s="6"/>
      <c r="L42" s="7"/>
      <c r="N42" s="5"/>
      <c r="O42" s="6"/>
      <c r="P42" s="7"/>
      <c r="R42" s="5"/>
      <c r="S42" s="6"/>
      <c r="T42" s="99"/>
      <c r="V42" s="13"/>
      <c r="W42" s="6"/>
      <c r="X42" s="7"/>
      <c r="Z42" s="13"/>
      <c r="AA42" s="6"/>
      <c r="AB42" s="7"/>
    </row>
    <row r="43" spans="2:28" s="1" customFormat="1" ht="15" x14ac:dyDescent="0.2">
      <c r="B43" s="10"/>
      <c r="C43" s="8"/>
      <c r="D43" s="9"/>
      <c r="F43" s="5"/>
      <c r="G43" s="8"/>
      <c r="H43" s="7"/>
      <c r="J43" s="13"/>
      <c r="K43" s="6"/>
      <c r="L43" s="7"/>
      <c r="N43" s="5"/>
      <c r="O43" s="6"/>
      <c r="P43" s="7"/>
      <c r="R43" s="5"/>
      <c r="S43" s="6"/>
      <c r="T43" s="99"/>
      <c r="V43" s="13"/>
      <c r="W43" s="6"/>
      <c r="X43" s="7"/>
      <c r="Z43" s="13"/>
      <c r="AA43" s="6"/>
      <c r="AB43" s="7"/>
    </row>
    <row r="44" spans="2:28" s="1" customFormat="1" ht="15" x14ac:dyDescent="0.2">
      <c r="B44" s="10"/>
      <c r="C44" s="8"/>
      <c r="D44" s="9"/>
      <c r="F44" s="5"/>
      <c r="G44" s="8"/>
      <c r="H44" s="7"/>
      <c r="J44" s="13"/>
      <c r="K44" s="6"/>
      <c r="L44" s="7"/>
      <c r="N44" s="5"/>
      <c r="O44" s="6"/>
      <c r="P44" s="7"/>
      <c r="R44" s="5"/>
      <c r="S44" s="6"/>
      <c r="T44" s="99"/>
      <c r="V44" s="13"/>
      <c r="W44" s="6"/>
      <c r="X44" s="7"/>
      <c r="Z44" s="13"/>
      <c r="AA44" s="6"/>
      <c r="AB44" s="7"/>
    </row>
    <row r="45" spans="2:28" s="1" customFormat="1" ht="15" x14ac:dyDescent="0.2">
      <c r="B45" s="10"/>
      <c r="C45" s="8"/>
      <c r="D45" s="9"/>
      <c r="F45" s="5"/>
      <c r="G45" s="8"/>
      <c r="H45" s="7"/>
      <c r="J45" s="13"/>
      <c r="K45" s="6"/>
      <c r="L45" s="7"/>
      <c r="N45" s="5"/>
      <c r="O45" s="6"/>
      <c r="P45" s="7"/>
      <c r="R45" s="5"/>
      <c r="S45" s="6"/>
      <c r="T45" s="99"/>
      <c r="V45" s="13"/>
      <c r="W45" s="6"/>
      <c r="X45" s="7"/>
      <c r="Z45" s="13"/>
      <c r="AA45" s="6"/>
      <c r="AB45" s="7"/>
    </row>
    <row r="46" spans="2:28" s="1" customFormat="1" ht="15" x14ac:dyDescent="0.2">
      <c r="B46" s="10"/>
      <c r="C46" s="8"/>
      <c r="D46" s="9"/>
      <c r="F46" s="5"/>
      <c r="G46" s="8"/>
      <c r="H46" s="7"/>
      <c r="J46" s="13"/>
      <c r="K46" s="6"/>
      <c r="L46" s="7"/>
      <c r="N46" s="5"/>
      <c r="O46" s="6"/>
      <c r="P46" s="7"/>
      <c r="R46" s="5"/>
      <c r="S46" s="6"/>
      <c r="T46" s="99"/>
      <c r="V46" s="13"/>
      <c r="W46" s="6"/>
      <c r="X46" s="7"/>
      <c r="Z46" s="13"/>
      <c r="AA46" s="6"/>
      <c r="AB46" s="7"/>
    </row>
    <row r="47" spans="2:28" s="1" customFormat="1" ht="15" x14ac:dyDescent="0.2">
      <c r="B47" s="10"/>
      <c r="C47" s="8"/>
      <c r="D47" s="9"/>
      <c r="F47" s="5"/>
      <c r="G47" s="8"/>
      <c r="H47" s="7"/>
      <c r="J47" s="13"/>
      <c r="K47" s="6"/>
      <c r="L47" s="7"/>
      <c r="N47" s="5"/>
      <c r="O47" s="6"/>
      <c r="P47" s="7"/>
      <c r="R47" s="5"/>
      <c r="S47" s="6"/>
      <c r="T47" s="99"/>
      <c r="V47" s="13"/>
      <c r="W47" s="6"/>
      <c r="X47" s="7"/>
      <c r="Z47" s="13"/>
      <c r="AA47" s="6"/>
      <c r="AB47" s="7"/>
    </row>
    <row r="48" spans="2:28" s="1" customFormat="1" ht="15" x14ac:dyDescent="0.2">
      <c r="B48" s="10"/>
      <c r="C48" s="8"/>
      <c r="D48" s="9"/>
      <c r="F48" s="5"/>
      <c r="G48" s="8"/>
      <c r="H48" s="7"/>
      <c r="J48" s="13"/>
      <c r="K48" s="6"/>
      <c r="L48" s="7"/>
      <c r="N48" s="5"/>
      <c r="O48" s="6"/>
      <c r="P48" s="7"/>
      <c r="R48" s="5"/>
      <c r="S48" s="6"/>
      <c r="T48" s="99"/>
      <c r="V48" s="13"/>
      <c r="W48" s="6"/>
      <c r="X48" s="7"/>
      <c r="Z48" s="13"/>
      <c r="AA48" s="6"/>
      <c r="AB48" s="7"/>
    </row>
    <row r="49" spans="2:28" s="1" customFormat="1" ht="15" x14ac:dyDescent="0.2">
      <c r="B49" s="10"/>
      <c r="C49" s="8"/>
      <c r="D49" s="9"/>
      <c r="F49" s="5"/>
      <c r="G49" s="8"/>
      <c r="H49" s="7"/>
      <c r="J49" s="13"/>
      <c r="K49" s="6"/>
      <c r="L49" s="7"/>
      <c r="N49" s="5"/>
      <c r="O49" s="6"/>
      <c r="P49" s="7"/>
      <c r="R49" s="5"/>
      <c r="S49" s="6"/>
      <c r="T49" s="99"/>
      <c r="V49" s="13"/>
      <c r="W49" s="6"/>
      <c r="X49" s="7"/>
      <c r="Z49" s="13"/>
      <c r="AA49" s="6"/>
      <c r="AB49" s="7"/>
    </row>
    <row r="50" spans="2:28" s="1" customFormat="1" x14ac:dyDescent="0.25">
      <c r="B50" s="47"/>
      <c r="C50" s="48"/>
      <c r="D50" s="49"/>
      <c r="F50" s="43"/>
      <c r="G50" s="48"/>
      <c r="H50" s="40"/>
      <c r="J50" s="38"/>
      <c r="K50" s="39"/>
      <c r="L50" s="40"/>
      <c r="N50" s="43"/>
      <c r="O50" s="39"/>
      <c r="P50" s="40"/>
      <c r="R50" s="43"/>
      <c r="S50" s="39"/>
      <c r="T50" s="100"/>
      <c r="V50" s="38"/>
      <c r="W50" s="39"/>
      <c r="X50" s="40"/>
      <c r="Z50" s="81">
        <v>44196</v>
      </c>
      <c r="AA50" s="92"/>
      <c r="AB50" s="82" t="s">
        <v>33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CFBB-F825-4F25-9A11-4E5A906960B7}">
  <dimension ref="G1:Q44"/>
  <sheetViews>
    <sheetView topLeftCell="F13" zoomScale="110" zoomScaleNormal="110" workbookViewId="0">
      <selection activeCell="P32" sqref="P32"/>
    </sheetView>
  </sheetViews>
  <sheetFormatPr baseColWidth="10" defaultColWidth="11.42578125" defaultRowHeight="18" customHeight="1" x14ac:dyDescent="0.2"/>
  <cols>
    <col min="1" max="7" width="11.42578125" style="1"/>
    <col min="8" max="8" width="11.42578125" style="58"/>
    <col min="9" max="9" width="36.5703125" style="1" customWidth="1"/>
    <col min="10" max="10" width="15.28515625" style="2" customWidth="1"/>
    <col min="11" max="11" width="21.140625" style="2" customWidth="1"/>
    <col min="12" max="12" width="11.140625" style="75" customWidth="1"/>
    <col min="13" max="13" width="15.28515625" style="2" customWidth="1"/>
    <col min="14" max="16384" width="11.42578125" style="1"/>
  </cols>
  <sheetData>
    <row r="1" spans="8:13" ht="18" customHeight="1" x14ac:dyDescent="0.2">
      <c r="I1" s="58"/>
      <c r="J1" s="67"/>
      <c r="K1" s="67"/>
      <c r="L1" s="58"/>
      <c r="M1" s="67"/>
    </row>
    <row r="2" spans="8:13" ht="18" customHeight="1" x14ac:dyDescent="0.2">
      <c r="I2" s="58"/>
      <c r="J2" s="67"/>
      <c r="K2" s="67"/>
      <c r="L2" s="58"/>
      <c r="M2" s="67"/>
    </row>
    <row r="3" spans="8:13" ht="18" customHeight="1" x14ac:dyDescent="0.2">
      <c r="I3" s="58"/>
      <c r="J3" s="67"/>
      <c r="K3" s="67"/>
      <c r="L3" s="58"/>
      <c r="M3" s="67"/>
    </row>
    <row r="4" spans="8:13" ht="18" customHeight="1" x14ac:dyDescent="0.2">
      <c r="I4" s="58"/>
      <c r="J4" s="67"/>
      <c r="K4" s="67"/>
      <c r="L4" s="58"/>
      <c r="M4" s="67"/>
    </row>
    <row r="5" spans="8:13" ht="18" customHeight="1" x14ac:dyDescent="0.2">
      <c r="I5" s="68"/>
      <c r="J5" s="73" t="s">
        <v>34</v>
      </c>
      <c r="K5" s="73"/>
      <c r="L5" s="58"/>
      <c r="M5" s="129" t="s">
        <v>34</v>
      </c>
    </row>
    <row r="6" spans="8:13" ht="18" customHeight="1" x14ac:dyDescent="0.25">
      <c r="H6" s="69" t="s">
        <v>48</v>
      </c>
      <c r="I6" s="70" t="s">
        <v>51</v>
      </c>
      <c r="J6" s="71">
        <v>2020</v>
      </c>
      <c r="K6" s="71"/>
      <c r="L6" s="58"/>
      <c r="M6" s="131">
        <v>2021</v>
      </c>
    </row>
    <row r="7" spans="8:13" ht="18" customHeight="1" x14ac:dyDescent="0.2">
      <c r="H7" s="58">
        <v>31</v>
      </c>
      <c r="I7" s="68" t="s">
        <v>35</v>
      </c>
      <c r="J7" s="125">
        <v>47033</v>
      </c>
      <c r="K7" s="72"/>
      <c r="L7" s="58"/>
      <c r="M7" s="125">
        <f>Spillekvelder!$E$1+Spillekvelder!$F$1</f>
        <v>15331</v>
      </c>
    </row>
    <row r="8" spans="8:13" ht="18" customHeight="1" x14ac:dyDescent="0.2">
      <c r="H8" s="58">
        <v>32</v>
      </c>
      <c r="I8" s="68" t="s">
        <v>36</v>
      </c>
      <c r="J8" s="125">
        <v>20470</v>
      </c>
      <c r="K8" s="72"/>
      <c r="L8" s="58"/>
      <c r="M8" s="125">
        <f>'Andre inntekter'!$C$1</f>
        <v>17200</v>
      </c>
    </row>
    <row r="9" spans="8:13" ht="18" customHeight="1" x14ac:dyDescent="0.2">
      <c r="H9" s="58">
        <v>33</v>
      </c>
      <c r="I9" s="68" t="s">
        <v>1</v>
      </c>
      <c r="J9" s="125">
        <v>5748</v>
      </c>
      <c r="K9" s="72"/>
      <c r="L9" s="58"/>
      <c r="M9" s="125">
        <f>'Andre inntekter'!$H$1</f>
        <v>0</v>
      </c>
    </row>
    <row r="10" spans="8:13" ht="18" customHeight="1" x14ac:dyDescent="0.2">
      <c r="H10" s="58">
        <v>34</v>
      </c>
      <c r="I10" s="68" t="s">
        <v>0</v>
      </c>
      <c r="J10" s="125">
        <v>2669</v>
      </c>
      <c r="K10" s="72"/>
      <c r="L10" s="58"/>
      <c r="M10" s="125">
        <f>'Andre inntekter'!$L$1</f>
        <v>2630</v>
      </c>
    </row>
    <row r="11" spans="8:13" ht="18" customHeight="1" x14ac:dyDescent="0.2">
      <c r="H11" s="58">
        <v>35</v>
      </c>
      <c r="I11" s="68" t="s">
        <v>2</v>
      </c>
      <c r="J11" s="125">
        <v>118</v>
      </c>
      <c r="K11" s="72"/>
      <c r="L11" s="58"/>
      <c r="M11" s="125">
        <f>'Andre inntekter'!$P$1</f>
        <v>3609</v>
      </c>
    </row>
    <row r="12" spans="8:13" ht="18" customHeight="1" x14ac:dyDescent="0.2">
      <c r="H12" s="58">
        <v>36</v>
      </c>
      <c r="I12" s="68" t="s">
        <v>12</v>
      </c>
      <c r="J12" s="125">
        <v>577</v>
      </c>
      <c r="K12" s="72"/>
      <c r="L12" s="58"/>
      <c r="M12" s="125">
        <f>'Andre inntekter'!T1</f>
        <v>229</v>
      </c>
    </row>
    <row r="13" spans="8:13" ht="18" customHeight="1" x14ac:dyDescent="0.2">
      <c r="H13" s="58">
        <v>37</v>
      </c>
      <c r="J13" s="126"/>
      <c r="L13" s="58"/>
      <c r="M13" s="126"/>
    </row>
    <row r="14" spans="8:13" ht="18" customHeight="1" x14ac:dyDescent="0.2">
      <c r="H14" s="58">
        <v>38</v>
      </c>
      <c r="J14" s="126"/>
      <c r="L14" s="58"/>
      <c r="M14" s="126"/>
    </row>
    <row r="15" spans="8:13" ht="18" customHeight="1" x14ac:dyDescent="0.2">
      <c r="H15" s="58">
        <v>39</v>
      </c>
      <c r="J15" s="126"/>
      <c r="L15" s="58"/>
      <c r="M15" s="126"/>
    </row>
    <row r="16" spans="8:13" ht="18" customHeight="1" thickBot="1" x14ac:dyDescent="0.25">
      <c r="I16" s="76" t="s">
        <v>37</v>
      </c>
      <c r="J16" s="127">
        <v>76615</v>
      </c>
      <c r="K16" s="77"/>
      <c r="L16" s="58"/>
      <c r="M16" s="127">
        <f>SUM(M7:M15)</f>
        <v>38999</v>
      </c>
    </row>
    <row r="17" spans="8:16" ht="18" customHeight="1" thickTop="1" x14ac:dyDescent="0.2">
      <c r="I17" s="68"/>
      <c r="J17" s="125"/>
      <c r="K17" s="72"/>
      <c r="L17" s="58"/>
      <c r="M17" s="125"/>
    </row>
    <row r="18" spans="8:16" ht="18" customHeight="1" x14ac:dyDescent="0.2">
      <c r="H18" s="58">
        <v>62</v>
      </c>
      <c r="I18" s="68" t="s">
        <v>49</v>
      </c>
      <c r="J18" s="125">
        <v>10840</v>
      </c>
      <c r="K18" s="72"/>
      <c r="L18" s="58"/>
      <c r="M18" s="125">
        <f>Spillekvelder!$G$1+Spillekvelder!$H$1</f>
        <v>5500</v>
      </c>
    </row>
    <row r="19" spans="8:16" ht="18" customHeight="1" x14ac:dyDescent="0.2">
      <c r="H19" s="58">
        <v>63</v>
      </c>
      <c r="I19" s="68" t="s">
        <v>63</v>
      </c>
      <c r="J19" s="125">
        <v>14090</v>
      </c>
      <c r="K19" s="72"/>
      <c r="L19" s="58"/>
      <c r="M19" s="125">
        <f>'Andre kostnader'!$C$1</f>
        <v>9000</v>
      </c>
    </row>
    <row r="20" spans="8:16" ht="18" customHeight="1" x14ac:dyDescent="0.2">
      <c r="H20" s="58">
        <v>64</v>
      </c>
      <c r="I20" s="68" t="s">
        <v>3</v>
      </c>
      <c r="J20" s="125">
        <v>19075</v>
      </c>
      <c r="K20" s="72"/>
      <c r="L20" s="58"/>
      <c r="M20" s="125">
        <f>'Andre kostnader'!$G$1</f>
        <v>5600</v>
      </c>
    </row>
    <row r="21" spans="8:16" ht="18" customHeight="1" x14ac:dyDescent="0.2">
      <c r="H21" s="58">
        <v>65</v>
      </c>
      <c r="I21" s="68" t="s">
        <v>24</v>
      </c>
      <c r="J21" s="125">
        <v>79.5</v>
      </c>
      <c r="K21" s="72"/>
      <c r="L21" s="58"/>
      <c r="M21" s="125">
        <f>'Andre kostnader'!$K$1</f>
        <v>0</v>
      </c>
    </row>
    <row r="22" spans="8:16" ht="18" customHeight="1" x14ac:dyDescent="0.2">
      <c r="H22" s="58">
        <v>66</v>
      </c>
      <c r="I22" s="68" t="s">
        <v>26</v>
      </c>
      <c r="J22" s="125">
        <v>18800</v>
      </c>
      <c r="K22" s="72"/>
      <c r="L22" s="58"/>
      <c r="M22" s="125">
        <f>'Andre kostnader'!$O$1</f>
        <v>18700</v>
      </c>
    </row>
    <row r="23" spans="8:16" ht="18" customHeight="1" x14ac:dyDescent="0.2">
      <c r="H23" s="58">
        <v>67</v>
      </c>
      <c r="I23" s="68" t="s">
        <v>27</v>
      </c>
      <c r="J23" s="125">
        <v>7582</v>
      </c>
      <c r="K23" s="72"/>
      <c r="L23" s="58"/>
      <c r="M23" s="125">
        <f>'Andre kostnader'!$S$1</f>
        <v>2344</v>
      </c>
    </row>
    <row r="24" spans="8:16" ht="18" customHeight="1" x14ac:dyDescent="0.2">
      <c r="H24" s="58">
        <v>68</v>
      </c>
      <c r="I24" s="68" t="s">
        <v>30</v>
      </c>
      <c r="J24" s="125">
        <v>0</v>
      </c>
      <c r="K24" s="72"/>
      <c r="L24" s="58"/>
      <c r="M24" s="125">
        <f>'Andre kostnader'!$W$1</f>
        <v>0</v>
      </c>
    </row>
    <row r="25" spans="8:16" ht="18" customHeight="1" x14ac:dyDescent="0.2">
      <c r="H25" s="58">
        <v>69</v>
      </c>
      <c r="I25" s="68" t="s">
        <v>32</v>
      </c>
      <c r="J25" s="125">
        <v>1544.5</v>
      </c>
      <c r="K25" s="72"/>
      <c r="L25" s="58"/>
      <c r="M25" s="125">
        <f>'Andre kostnader'!$AA$1</f>
        <v>4493</v>
      </c>
    </row>
    <row r="26" spans="8:16" ht="18" customHeight="1" x14ac:dyDescent="0.2">
      <c r="H26" s="58">
        <v>70</v>
      </c>
      <c r="I26" s="68"/>
      <c r="J26" s="125"/>
      <c r="K26" s="72"/>
      <c r="L26" s="58"/>
      <c r="M26" s="125"/>
    </row>
    <row r="27" spans="8:16" ht="18" customHeight="1" thickBot="1" x14ac:dyDescent="0.25">
      <c r="I27" s="76" t="s">
        <v>38</v>
      </c>
      <c r="J27" s="127">
        <v>72011</v>
      </c>
      <c r="K27" s="77"/>
      <c r="L27" s="58"/>
      <c r="M27" s="127">
        <f>SUM(M18:M26)</f>
        <v>45637</v>
      </c>
    </row>
    <row r="28" spans="8:16" ht="18" customHeight="1" thickTop="1" x14ac:dyDescent="0.2">
      <c r="I28" s="68"/>
      <c r="J28" s="128"/>
      <c r="K28" s="74"/>
      <c r="L28" s="58"/>
      <c r="M28" s="128"/>
    </row>
    <row r="29" spans="8:16" ht="18" customHeight="1" thickBot="1" x14ac:dyDescent="0.3">
      <c r="I29" s="76" t="s">
        <v>39</v>
      </c>
      <c r="J29" s="127">
        <v>4604</v>
      </c>
      <c r="K29" s="77"/>
      <c r="L29" s="58"/>
      <c r="M29" s="127">
        <f>M16-M27</f>
        <v>-6638</v>
      </c>
      <c r="P29" s="122" t="s">
        <v>138</v>
      </c>
    </row>
    <row r="30" spans="8:16" ht="18" customHeight="1" thickTop="1" x14ac:dyDescent="0.25">
      <c r="I30" s="68"/>
      <c r="J30" s="128"/>
      <c r="K30" s="74"/>
      <c r="L30" s="58"/>
      <c r="M30" s="128"/>
      <c r="P30" s="123">
        <f>J34-M34</f>
        <v>6698</v>
      </c>
    </row>
    <row r="31" spans="8:16" ht="18" customHeight="1" x14ac:dyDescent="0.2">
      <c r="I31" s="68"/>
      <c r="J31" s="126"/>
      <c r="L31" s="58"/>
      <c r="M31" s="126"/>
    </row>
    <row r="32" spans="8:16" ht="18" customHeight="1" x14ac:dyDescent="0.2">
      <c r="I32" s="142" t="s">
        <v>50</v>
      </c>
      <c r="J32" s="143">
        <v>2020</v>
      </c>
      <c r="K32" s="143"/>
      <c r="L32" s="144"/>
      <c r="M32" s="143">
        <f>M6</f>
        <v>2021</v>
      </c>
    </row>
    <row r="33" spans="7:17" ht="18" customHeight="1" x14ac:dyDescent="0.2">
      <c r="I33" s="68" t="s">
        <v>40</v>
      </c>
      <c r="J33" s="125">
        <v>0</v>
      </c>
      <c r="K33" s="72"/>
      <c r="L33" s="58"/>
      <c r="M33" s="125">
        <v>0</v>
      </c>
    </row>
    <row r="34" spans="7:17" ht="18" customHeight="1" x14ac:dyDescent="0.25">
      <c r="G34" s="90"/>
      <c r="I34" s="68" t="s">
        <v>60</v>
      </c>
      <c r="J34" s="145">
        <v>75613</v>
      </c>
      <c r="K34" s="72"/>
      <c r="L34" s="58"/>
      <c r="M34" s="130">
        <v>68915</v>
      </c>
      <c r="N34" s="78" t="s">
        <v>65</v>
      </c>
      <c r="O34" s="121"/>
      <c r="P34" s="121"/>
      <c r="Q34" s="120"/>
    </row>
    <row r="35" spans="7:17" ht="18" customHeight="1" x14ac:dyDescent="0.25">
      <c r="G35" s="90"/>
      <c r="I35" s="68" t="s">
        <v>61</v>
      </c>
      <c r="J35" s="145">
        <v>144505</v>
      </c>
      <c r="K35" s="72"/>
      <c r="L35" s="58"/>
      <c r="M35" s="130">
        <v>145054</v>
      </c>
      <c r="N35" s="78" t="s">
        <v>65</v>
      </c>
      <c r="O35" s="121"/>
      <c r="P35" s="121"/>
      <c r="Q35" s="120"/>
    </row>
    <row r="36" spans="7:17" ht="18" customHeight="1" x14ac:dyDescent="0.2">
      <c r="I36" s="68" t="s">
        <v>42</v>
      </c>
      <c r="J36" s="125">
        <v>0</v>
      </c>
      <c r="K36" s="72"/>
      <c r="L36" s="58"/>
      <c r="M36" s="125">
        <v>0</v>
      </c>
    </row>
    <row r="37" spans="7:17" ht="18" customHeight="1" thickBot="1" x14ac:dyDescent="0.25">
      <c r="I37" s="76" t="s">
        <v>43</v>
      </c>
      <c r="J37" s="127">
        <v>220118</v>
      </c>
      <c r="K37" s="77"/>
      <c r="L37" s="58"/>
      <c r="M37" s="127">
        <f>SUM(M33:M36)</f>
        <v>213969</v>
      </c>
      <c r="O37" s="1">
        <v>0</v>
      </c>
      <c r="P37" s="2"/>
    </row>
    <row r="38" spans="7:17" ht="18" customHeight="1" thickTop="1" x14ac:dyDescent="0.2">
      <c r="I38" s="68" t="s">
        <v>44</v>
      </c>
      <c r="J38" s="72">
        <v>0</v>
      </c>
      <c r="K38" s="72"/>
      <c r="L38" s="58"/>
      <c r="M38" s="125">
        <v>0</v>
      </c>
    </row>
    <row r="39" spans="7:17" ht="18" customHeight="1" x14ac:dyDescent="0.2">
      <c r="I39" s="68" t="s">
        <v>45</v>
      </c>
      <c r="J39" s="72">
        <v>0</v>
      </c>
      <c r="K39" s="72"/>
      <c r="L39" s="58"/>
      <c r="M39" s="125">
        <v>0</v>
      </c>
    </row>
    <row r="40" spans="7:17" ht="18" customHeight="1" x14ac:dyDescent="0.2">
      <c r="I40" s="68" t="s">
        <v>46</v>
      </c>
      <c r="J40" s="72">
        <v>220118</v>
      </c>
      <c r="K40" s="72"/>
      <c r="L40" s="58"/>
      <c r="M40" s="125">
        <f>M37</f>
        <v>213969</v>
      </c>
    </row>
    <row r="41" spans="7:17" ht="18" customHeight="1" thickBot="1" x14ac:dyDescent="0.25">
      <c r="I41" s="76" t="s">
        <v>47</v>
      </c>
      <c r="J41" s="77">
        <v>220118</v>
      </c>
      <c r="K41" s="77"/>
      <c r="L41" s="58"/>
      <c r="M41" s="127">
        <f>SUM(M38:M40)</f>
        <v>213969</v>
      </c>
    </row>
    <row r="42" spans="7:17" ht="18" customHeight="1" thickTop="1" x14ac:dyDescent="0.2">
      <c r="L42" s="58"/>
      <c r="M42" s="126"/>
    </row>
    <row r="43" spans="7:17" ht="18" customHeight="1" x14ac:dyDescent="0.25">
      <c r="I43" s="78" t="s">
        <v>127</v>
      </c>
      <c r="J43" s="95" t="s">
        <v>59</v>
      </c>
      <c r="K43" s="95"/>
      <c r="L43" s="58"/>
      <c r="M43" s="132" t="s">
        <v>75</v>
      </c>
    </row>
    <row r="44" spans="7:17" ht="18" customHeight="1" x14ac:dyDescent="0.2">
      <c r="L44" s="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Spillekvelder</vt:lpstr>
      <vt:lpstr>Andre inntekter</vt:lpstr>
      <vt:lpstr>Andre kostnader</vt:lpstr>
      <vt:lpstr>Regnskap</vt:lpstr>
    </vt:vector>
  </TitlesOfParts>
  <Company>NRK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Jan-Eirik Lien</dc:creator>
  <cp:lastModifiedBy>tiiversen@gmail.com</cp:lastModifiedBy>
  <dcterms:created xsi:type="dcterms:W3CDTF">2020-01-23T07:25:02Z</dcterms:created>
  <dcterms:modified xsi:type="dcterms:W3CDTF">2022-03-07T12:14:12Z</dcterms:modified>
</cp:coreProperties>
</file>