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80" windowHeight="10875"/>
  </bookViews>
  <sheets>
    <sheet name="Resultat" sheetId="1" r:id="rId1"/>
    <sheet name="Grunnlag" sheetId="2" r:id="rId2"/>
  </sheets>
  <definedNames>
    <definedName name="_xlnm.Print_Area" localSheetId="0">Resultat!$A$1:$E$65</definedName>
  </definedNames>
  <calcPr calcId="145621"/>
</workbook>
</file>

<file path=xl/calcChain.xml><?xml version="1.0" encoding="utf-8"?>
<calcChain xmlns="http://schemas.openxmlformats.org/spreadsheetml/2006/main">
  <c r="E5" i="1" l="1"/>
  <c r="D5" i="1"/>
  <c r="C59" i="1"/>
  <c r="B59" i="1"/>
  <c r="C50" i="1"/>
  <c r="B50" i="1"/>
  <c r="C44" i="1"/>
  <c r="B44" i="1"/>
  <c r="C37" i="1"/>
  <c r="B37" i="1"/>
  <c r="C33" i="1"/>
  <c r="B33" i="1"/>
  <c r="C27" i="1"/>
  <c r="B27" i="1"/>
  <c r="C24" i="1"/>
  <c r="C52" i="1" s="1"/>
  <c r="B24" i="1"/>
  <c r="B52" i="1" s="1"/>
  <c r="C18" i="1"/>
  <c r="B18" i="1"/>
  <c r="C5" i="1"/>
  <c r="C14" i="1" s="1"/>
  <c r="C21" i="1" s="1"/>
  <c r="C54" i="1" s="1"/>
  <c r="C63" i="1" s="1"/>
  <c r="B5" i="1"/>
  <c r="B14" i="1" s="1"/>
  <c r="B21" i="1" s="1"/>
  <c r="B54" i="1" s="1"/>
  <c r="B63" i="1" s="1"/>
  <c r="D37" i="1" l="1"/>
  <c r="D14" i="1" l="1"/>
  <c r="E14" i="1"/>
  <c r="E27" i="1"/>
  <c r="D24" i="1"/>
  <c r="E18" i="1"/>
  <c r="E24" i="1"/>
  <c r="E33" i="1"/>
  <c r="E37" i="1"/>
  <c r="E44" i="1"/>
  <c r="E50" i="1"/>
  <c r="E59" i="1"/>
  <c r="D59" i="1"/>
  <c r="D50" i="1"/>
  <c r="D44" i="1"/>
  <c r="D33" i="1"/>
  <c r="D27" i="1"/>
  <c r="D18" i="1"/>
  <c r="D52" i="1" l="1"/>
  <c r="E52" i="1"/>
  <c r="D21" i="1"/>
  <c r="D54" i="1" s="1"/>
  <c r="D63" i="1" s="1"/>
  <c r="E21" i="1"/>
  <c r="E54" i="1" s="1"/>
  <c r="E63" i="1" s="1"/>
</calcChain>
</file>

<file path=xl/sharedStrings.xml><?xml version="1.0" encoding="utf-8"?>
<sst xmlns="http://schemas.openxmlformats.org/spreadsheetml/2006/main" count="80" uniqueCount="62">
  <si>
    <t>Tekst</t>
  </si>
  <si>
    <t>Inntekt Seriemesterskapet</t>
  </si>
  <si>
    <t>Inntekt NM lag</t>
  </si>
  <si>
    <t>Sum Driftsinntekter</t>
  </si>
  <si>
    <t>Diverse inntekter</t>
  </si>
  <si>
    <t>Sum annen inntekt</t>
  </si>
  <si>
    <t>Totale Inntekter NBF</t>
  </si>
  <si>
    <t>Sum lønn og godtgjørelser</t>
  </si>
  <si>
    <t>Sum Fremmed ytelser</t>
  </si>
  <si>
    <t>Kontorkostnader</t>
  </si>
  <si>
    <t>Kostnader styremøter</t>
  </si>
  <si>
    <t>Sum kostnader styre/utvalg</t>
  </si>
  <si>
    <t>Rekruttering</t>
  </si>
  <si>
    <t>Sum andre kostnader</t>
  </si>
  <si>
    <t>Resultat før finansposter</t>
  </si>
  <si>
    <t>Finansinntekter</t>
  </si>
  <si>
    <t>Resultat etter finansposter</t>
  </si>
  <si>
    <t>Inntekt diverse turneringer</t>
  </si>
  <si>
    <t>Kontingent EBL, WBF, NBU</t>
  </si>
  <si>
    <t>Sum Internasjonal representasjon</t>
  </si>
  <si>
    <t>Norsk Bridgeforbund</t>
  </si>
  <si>
    <t>Inntekt Bedriftsmesterskapet</t>
  </si>
  <si>
    <t>Mva kompensasjon</t>
  </si>
  <si>
    <t>Norsk Bridge</t>
  </si>
  <si>
    <t>Inntekter salg bridgemateriell (netto)</t>
  </si>
  <si>
    <t>Medlemskontingent og lisens</t>
  </si>
  <si>
    <t>Lønnsrelaterte kostnader</t>
  </si>
  <si>
    <t>Arrangementskostnader SM</t>
  </si>
  <si>
    <t>Arrangementskostnader NM klubber</t>
  </si>
  <si>
    <t>Sum turneringskostnader</t>
  </si>
  <si>
    <t>Internasjonal representasjon</t>
  </si>
  <si>
    <t>Behov for budsjettreduksjoner / økte inntekter</t>
  </si>
  <si>
    <t>Arrangementskostnader annet</t>
  </si>
  <si>
    <t>Antall betalende per år</t>
  </si>
  <si>
    <t>Standard medlem</t>
  </si>
  <si>
    <t>Junior og rekruttmedlem</t>
  </si>
  <si>
    <t>Lisens</t>
  </si>
  <si>
    <t>Kontingentsats per år</t>
  </si>
  <si>
    <t>Klubbmedlemskap</t>
  </si>
  <si>
    <t>Serviceavgifter</t>
  </si>
  <si>
    <t>Turneringer med klubbpoeng</t>
  </si>
  <si>
    <t>Turneringer med forbundspoeng</t>
  </si>
  <si>
    <t>Inntekt Norsk Bridgefestival+Marit Sveaas</t>
  </si>
  <si>
    <t xml:space="preserve">Serviceavgift </t>
  </si>
  <si>
    <t>Inntekt Bridge for Alle</t>
  </si>
  <si>
    <t>Kompensasjon lotteriinntekter</t>
  </si>
  <si>
    <t>Styrehonorar/møtegodtgjørelse</t>
  </si>
  <si>
    <t>Inntekt NM Par</t>
  </si>
  <si>
    <t>Totale kostnader NBF</t>
  </si>
  <si>
    <t>Kostnader bridgeting/kretsledermøte/org.dager osv</t>
  </si>
  <si>
    <t>Sum finansposter/ekstern støtte</t>
  </si>
  <si>
    <t>40 (+20)</t>
  </si>
  <si>
    <t>Fast årsverk</t>
  </si>
  <si>
    <t>4 årsverk</t>
  </si>
  <si>
    <t>100.000</t>
  </si>
  <si>
    <t>4,2 årsverk</t>
  </si>
  <si>
    <t>4,5 årsverk</t>
  </si>
  <si>
    <t>Div Fremmed ytelser*</t>
  </si>
  <si>
    <t>* Diverse fremmedytelser er i hovedsak kostnader knyttet til regnskap, revisjon og IT</t>
  </si>
  <si>
    <t>Økonomiplan 2016-2019</t>
  </si>
  <si>
    <t>Arrangementskostnader festival + MSIBT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</si>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</sst>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</cellStyleXfs>
  <cellXfs count="35">
    <xf numFmtId="0" fontId="0" fillId="0" borderId="0" xfId="0"/>
    <xf numFmtId="0" fontId="4" fillId="2" borderId="0" xfId="0" applyFont="1" applyFill="1"/>
    <xf numFmtId="0" fontId="0" fillId="2" borderId="0" xfId="0" applyFill="1"/>
    <xf numFmtId="0" fontId="4" fillId="2" borderId="1" xfId="0" applyFont="1" applyFill="1" applyBorder="1"/>
    <xf numFmtId="0" fontId="5" fillId="2" borderId="1" xfId="0" applyFont="1" applyFill="1" applyBorder="1"/>
    <xf numFmtId="0" fontId="4" fillId="2" borderId="0" xfId="0" applyFont="1" applyFill="1" applyBorder="1"/>
    <xf numFmtId="0" fontId="4" fillId="2" borderId="2" xfId="0" applyFont="1" applyFill="1" applyBorder="1"/>
    <xf numFmtId="0" fontId="5" fillId="2" borderId="3" xfId="0" applyFont="1" applyFill="1" applyBorder="1"/>
    <xf numFmtId="0" fontId="5" fillId="0" borderId="0" xfId="0" applyFont="1"/>
    <xf numFmtId="3" fontId="0" fillId="0" borderId="0" xfId="0" applyNumberFormat="1" applyFill="1"/>
    <xf numFmtId="0" fontId="4" fillId="0" borderId="2" xfId="0" applyFont="1" applyFill="1" applyBorder="1" applyAlignment="1">
      <alignment horizontal="center"/>
    </xf>
    <xf numFmtId="3" fontId="4" fillId="0" borderId="1" xfId="0" applyNumberFormat="1" applyFont="1" applyFill="1" applyBorder="1"/>
    <xf numFmtId="3" fontId="4" fillId="0" borderId="0" xfId="0" applyNumberFormat="1" applyFont="1" applyFill="1"/>
    <xf numFmtId="3" fontId="5" fillId="0" borderId="1" xfId="0" applyNumberFormat="1" applyFont="1" applyFill="1" applyBorder="1"/>
    <xf numFmtId="3" fontId="5" fillId="0" borderId="3" xfId="0" applyNumberFormat="1" applyFont="1" applyFill="1" applyBorder="1"/>
    <xf numFmtId="164" fontId="6" fillId="0" borderId="0" xfId="1" applyFont="1"/>
    <xf numFmtId="0" fontId="7" fillId="2" borderId="0" xfId="0" applyFont="1" applyFill="1"/>
    <xf numFmtId="3" fontId="4" fillId="0" borderId="0" xfId="0" applyNumberFormat="1" applyFont="1" applyFill="1" applyBorder="1"/>
    <xf numFmtId="0" fontId="4" fillId="3" borderId="0" xfId="0" applyFont="1" applyFill="1" applyBorder="1" applyAlignment="1">
      <alignment wrapText="1"/>
    </xf>
    <xf numFmtId="3" fontId="4" fillId="3" borderId="0" xfId="0" applyNumberFormat="1" applyFont="1" applyFill="1" applyBorder="1"/>
    <xf numFmtId="0" fontId="2" fillId="0" borderId="2" xfId="2" applyBorder="1"/>
    <xf numFmtId="0" fontId="8" fillId="0" borderId="2" xfId="2" applyFont="1" applyBorder="1"/>
    <xf numFmtId="0" fontId="3" fillId="2" borderId="0" xfId="0" applyFont="1" applyFill="1"/>
    <xf numFmtId="0" fontId="9" fillId="2" borderId="0" xfId="0" applyFont="1" applyFill="1" applyBorder="1"/>
    <xf numFmtId="0" fontId="1" fillId="0" borderId="2" xfId="2" applyFont="1" applyBorder="1"/>
    <xf numFmtId="0" fontId="1" fillId="0" borderId="2" xfId="2" applyFont="1" applyBorder="1" applyAlignment="1">
      <alignment horizontal="right"/>
    </xf>
    <xf numFmtId="0" fontId="13" fillId="0" borderId="0" xfId="0" applyFont="1" applyBorder="1"/>
    <xf numFmtId="0" fontId="0" fillId="0" borderId="0" xfId="0" applyBorder="1"/>
    <xf numFmtId="0" fontId="15" fillId="0" borderId="0" xfId="0" applyFont="1"/>
    <xf numFmtId="0" fontId="14" fillId="0" borderId="0" xfId="0" applyFont="1" applyBorder="1"/>
    <xf numFmtId="0" fontId="14" fillId="0" borderId="0" xfId="0" applyFont="1" applyFill="1" applyBorder="1"/>
    <xf numFmtId="0" fontId="12" fillId="0" borderId="0" xfId="0" applyFont="1" applyBorder="1"/>
    <xf numFmtId="0" fontId="3" fillId="0" borderId="0" xfId="0" applyFont="1" applyBorder="1" applyAlignment="1">
      <alignment horizontal="right"/>
    </xf>
    <xf numFmtId="3" fontId="10" fillId="0" borderId="0" xfId="0" applyNumberFormat="1" applyFont="1" applyFill="1"/>
    <xf numFmtId="3" fontId="3" fillId="0" borderId="0" xfId="0" quotePrefix="1" applyNumberFormat="1" applyFont="1" applyFill="1"/>
  </cellXfs>
  <cellStyles count="21">
    <cellStyle name="20 % - uthevingsfarge 1" xfId="3"/>
    <cellStyle name="20 % - uthevingsfarge 2" xfId="4"/>
    <cellStyle name="20 % - uthevingsfarge 3" xfId="5"/>
    <cellStyle name="20 % - uthevingsfarge 4" xfId="6"/>
    <cellStyle name="20 % - uthevingsfarge 5" xfId="7"/>
    <cellStyle name="20 % - uthevingsfarge 6" xfId="8"/>
    <cellStyle name="40 % - uthevingsfarge 1" xfId="9"/>
    <cellStyle name="40 % - uthevingsfarge 2" xfId="10"/>
    <cellStyle name="40 % - uthevingsfarge 3" xfId="11"/>
    <cellStyle name="40 % - uthevingsfarge 4" xfId="12"/>
    <cellStyle name="40 % - uthevingsfarge 5" xfId="13"/>
    <cellStyle name="40 % - uthevingsfarge 6" xfId="14"/>
    <cellStyle name="60 % - uthevingsfarge 1" xfId="15"/>
    <cellStyle name="60 % - uthevingsfarge 2" xfId="16"/>
    <cellStyle name="60 % - uthevingsfarge 3" xfId="17"/>
    <cellStyle name="60 % - uthevingsfarge 4" xfId="18"/>
    <cellStyle name="60 % - uthevingsfarge 5" xfId="19"/>
    <cellStyle name="60 % - uthevingsfarge 6" xfId="20"/>
    <cellStyle name="K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workbookViewId="0">
      <pane ySplit="4" topLeftCell="A5" activePane="bottomLeft" state="frozen"/>
      <selection pane="bottomLeft" activeCell="I20" sqref="I20"/>
    </sheetView>
  </sheetViews>
  <sheetFormatPr baseColWidth="10" defaultRowHeight="12.75" x14ac:dyDescent="0.2"/>
  <cols>
    <col min="1" max="1" width="35.85546875" customWidth="1"/>
    <col min="2" max="5" width="11.28515625" bestFit="1" customWidth="1"/>
  </cols>
  <sheetData>
    <row r="1" spans="1:5" ht="15" x14ac:dyDescent="0.25">
      <c r="A1" s="8" t="s">
        <v>20</v>
      </c>
    </row>
    <row r="2" spans="1:5" ht="15" x14ac:dyDescent="0.25">
      <c r="A2" s="8" t="s">
        <v>59</v>
      </c>
    </row>
    <row r="3" spans="1:5" ht="18" x14ac:dyDescent="0.25">
      <c r="A3" s="15"/>
    </row>
    <row r="4" spans="1:5" x14ac:dyDescent="0.2">
      <c r="A4" s="6" t="s">
        <v>0</v>
      </c>
      <c r="B4" s="10">
        <v>2018</v>
      </c>
      <c r="C4" s="10">
        <v>2019</v>
      </c>
      <c r="D4" s="10">
        <v>2020</v>
      </c>
      <c r="E4" s="10">
        <v>2021</v>
      </c>
    </row>
    <row r="5" spans="1:5" x14ac:dyDescent="0.2">
      <c r="A5" s="2" t="s">
        <v>25</v>
      </c>
      <c r="B5" s="9">
        <f>Grunnlag!C2*Grunnlag!C8+Grunnlag!C3*Grunnlag!C9+Grunnlag!C4*Grunnlag!C10+Grunnlag!C5*Grunnlag!C11</f>
        <v>2498900</v>
      </c>
      <c r="C5" s="9">
        <f>Grunnlag!D2*Grunnlag!D8+Grunnlag!D3*Grunnlag!D9+Grunnlag!D4*Grunnlag!D10+Grunnlag!D5*Grunnlag!D11</f>
        <v>2499000</v>
      </c>
      <c r="D5" s="9">
        <f>Grunnlag!G2*Grunnlag!G8+Grunnlag!G3*Grunnlag!G9+Grunnlag!G4*Grunnlag!G10+Grunnlag!G5*Grunnlag!G11</f>
        <v>2708000</v>
      </c>
      <c r="E5" s="9">
        <f>Grunnlag!H2*Grunnlag!H8+Grunnlag!H3*Grunnlag!H9+Grunnlag!H4*Grunnlag!H10+Grunnlag!H5*Grunnlag!H11</f>
        <v>2818000</v>
      </c>
    </row>
    <row r="6" spans="1:5" x14ac:dyDescent="0.2">
      <c r="A6" s="16" t="s">
        <v>1</v>
      </c>
      <c r="B6" s="9">
        <v>1500000</v>
      </c>
      <c r="C6" s="9">
        <v>1500000</v>
      </c>
      <c r="D6" s="9">
        <v>1500000</v>
      </c>
      <c r="E6" s="9">
        <v>1500000</v>
      </c>
    </row>
    <row r="7" spans="1:5" x14ac:dyDescent="0.2">
      <c r="A7" s="2" t="s">
        <v>2</v>
      </c>
      <c r="B7" s="9">
        <v>250000</v>
      </c>
      <c r="C7" s="9">
        <v>250000</v>
      </c>
      <c r="D7" s="9">
        <v>250000</v>
      </c>
      <c r="E7" s="9">
        <v>250000</v>
      </c>
    </row>
    <row r="8" spans="1:5" x14ac:dyDescent="0.2">
      <c r="A8" s="22" t="s">
        <v>47</v>
      </c>
      <c r="B8" s="9">
        <v>180000</v>
      </c>
      <c r="C8" s="9">
        <v>180000</v>
      </c>
      <c r="D8" s="9">
        <v>180000</v>
      </c>
      <c r="E8" s="9">
        <v>180000</v>
      </c>
    </row>
    <row r="9" spans="1:5" x14ac:dyDescent="0.2">
      <c r="A9" s="2" t="s">
        <v>21</v>
      </c>
      <c r="B9" s="9">
        <v>60000</v>
      </c>
      <c r="C9" s="9">
        <v>30000</v>
      </c>
      <c r="D9" s="9">
        <v>40000</v>
      </c>
      <c r="E9" s="9">
        <v>50000</v>
      </c>
    </row>
    <row r="10" spans="1:5" x14ac:dyDescent="0.2">
      <c r="A10" s="2" t="s">
        <v>17</v>
      </c>
      <c r="B10" s="9">
        <v>100000</v>
      </c>
      <c r="C10" s="9">
        <v>100000</v>
      </c>
      <c r="D10" s="9">
        <v>100000</v>
      </c>
      <c r="E10" s="9">
        <v>100000</v>
      </c>
    </row>
    <row r="11" spans="1:5" x14ac:dyDescent="0.2">
      <c r="A11" s="22" t="s">
        <v>42</v>
      </c>
      <c r="B11" s="33">
        <v>500000</v>
      </c>
      <c r="C11" s="9">
        <v>2400000</v>
      </c>
      <c r="D11" s="9">
        <v>2500000</v>
      </c>
      <c r="E11" s="9">
        <v>2500000</v>
      </c>
    </row>
    <row r="12" spans="1:5" x14ac:dyDescent="0.2">
      <c r="A12" s="22" t="s">
        <v>44</v>
      </c>
      <c r="B12" s="9">
        <v>340000</v>
      </c>
      <c r="C12" s="9">
        <v>250000</v>
      </c>
      <c r="D12" s="9">
        <v>250000</v>
      </c>
      <c r="E12" s="9">
        <v>250000</v>
      </c>
    </row>
    <row r="13" spans="1:5" x14ac:dyDescent="0.2">
      <c r="A13" s="22" t="s">
        <v>43</v>
      </c>
      <c r="B13" s="9">
        <v>3800000</v>
      </c>
      <c r="C13" s="9">
        <v>4100000</v>
      </c>
      <c r="D13" s="9">
        <v>4100000</v>
      </c>
      <c r="E13" s="9">
        <v>4100000</v>
      </c>
    </row>
    <row r="14" spans="1:5" x14ac:dyDescent="0.2">
      <c r="A14" s="3" t="s">
        <v>3</v>
      </c>
      <c r="B14" s="11">
        <f>SUM(B5:B13)</f>
        <v>9228900</v>
      </c>
      <c r="C14" s="11">
        <f>SUM(C5:C13)</f>
        <v>11309000</v>
      </c>
      <c r="D14" s="11">
        <f>SUM(D5:D13)</f>
        <v>11628000</v>
      </c>
      <c r="E14" s="11">
        <f>SUM(E5:E13)</f>
        <v>11748000</v>
      </c>
    </row>
    <row r="15" spans="1:5" x14ac:dyDescent="0.2">
      <c r="A15" s="2"/>
      <c r="B15" s="9"/>
      <c r="C15" s="9"/>
      <c r="D15" s="9"/>
      <c r="E15" s="9"/>
    </row>
    <row r="16" spans="1:5" x14ac:dyDescent="0.2">
      <c r="A16" s="2" t="s">
        <v>4</v>
      </c>
      <c r="B16" s="9">
        <v>150000</v>
      </c>
      <c r="C16" s="9">
        <v>100000</v>
      </c>
      <c r="D16" s="9">
        <v>100000</v>
      </c>
      <c r="E16" s="9">
        <v>100000</v>
      </c>
    </row>
    <row r="17" spans="1:5" x14ac:dyDescent="0.2">
      <c r="A17" s="2" t="s">
        <v>24</v>
      </c>
      <c r="B17" s="9">
        <v>300000</v>
      </c>
      <c r="C17" s="9">
        <v>350000</v>
      </c>
      <c r="D17" s="9">
        <v>350000</v>
      </c>
      <c r="E17" s="9">
        <v>350000</v>
      </c>
    </row>
    <row r="18" spans="1:5" x14ac:dyDescent="0.2">
      <c r="A18" s="3" t="s">
        <v>5</v>
      </c>
      <c r="B18" s="11">
        <f>SUM(B16:B17)</f>
        <v>450000</v>
      </c>
      <c r="C18" s="11">
        <f>SUM(C16:C17)</f>
        <v>450000</v>
      </c>
      <c r="D18" s="11">
        <f>SUM(D16:D17)</f>
        <v>450000</v>
      </c>
      <c r="E18" s="11">
        <f>SUM(E16:E17)</f>
        <v>450000</v>
      </c>
    </row>
    <row r="19" spans="1:5" x14ac:dyDescent="0.2">
      <c r="A19" s="2"/>
      <c r="B19" s="9"/>
      <c r="C19" s="9"/>
      <c r="D19" s="9"/>
      <c r="E19" s="9"/>
    </row>
    <row r="20" spans="1:5" x14ac:dyDescent="0.2">
      <c r="A20" s="2"/>
      <c r="B20" s="9"/>
      <c r="C20" s="9"/>
      <c r="D20" s="9"/>
      <c r="E20" s="9"/>
    </row>
    <row r="21" spans="1:5" ht="15" x14ac:dyDescent="0.25">
      <c r="A21" s="4" t="s">
        <v>6</v>
      </c>
      <c r="B21" s="13">
        <f>+B14+B18</f>
        <v>9678900</v>
      </c>
      <c r="C21" s="13">
        <f>+C14+C18</f>
        <v>11759000</v>
      </c>
      <c r="D21" s="13">
        <f>+D14+D18</f>
        <v>12078000</v>
      </c>
      <c r="E21" s="13">
        <f>+E14+E18</f>
        <v>12198000</v>
      </c>
    </row>
    <row r="22" spans="1:5" x14ac:dyDescent="0.2">
      <c r="A22" s="2"/>
      <c r="B22" s="9"/>
      <c r="C22" s="9"/>
      <c r="D22" s="9"/>
      <c r="E22" s="9"/>
    </row>
    <row r="23" spans="1:5" x14ac:dyDescent="0.2">
      <c r="A23" s="2" t="s">
        <v>26</v>
      </c>
      <c r="B23" s="9">
        <v>3900000</v>
      </c>
      <c r="C23" s="9">
        <v>3500000</v>
      </c>
      <c r="D23" s="9">
        <v>3600000</v>
      </c>
      <c r="E23" s="9">
        <v>3700000</v>
      </c>
    </row>
    <row r="24" spans="1:5" x14ac:dyDescent="0.2">
      <c r="A24" s="3" t="s">
        <v>7</v>
      </c>
      <c r="B24" s="11">
        <f>SUM(B23)</f>
        <v>3900000</v>
      </c>
      <c r="C24" s="11">
        <f>SUM(C23)</f>
        <v>3500000</v>
      </c>
      <c r="D24" s="11">
        <f>SUM(D23)</f>
        <v>3600000</v>
      </c>
      <c r="E24" s="11">
        <f>SUM(E23)</f>
        <v>3700000</v>
      </c>
    </row>
    <row r="25" spans="1:5" x14ac:dyDescent="0.2">
      <c r="A25" s="2"/>
      <c r="B25" s="9"/>
      <c r="C25" s="9"/>
      <c r="D25" s="9"/>
      <c r="E25" s="9"/>
    </row>
    <row r="26" spans="1:5" x14ac:dyDescent="0.2">
      <c r="A26" s="22" t="s">
        <v>57</v>
      </c>
      <c r="B26" s="9">
        <v>1250000</v>
      </c>
      <c r="C26" s="9">
        <v>1300000</v>
      </c>
      <c r="D26" s="9">
        <v>1400000</v>
      </c>
      <c r="E26" s="9">
        <v>1500000</v>
      </c>
    </row>
    <row r="27" spans="1:5" x14ac:dyDescent="0.2">
      <c r="A27" s="3" t="s">
        <v>8</v>
      </c>
      <c r="B27" s="11">
        <f>SUM(B26)</f>
        <v>1250000</v>
      </c>
      <c r="C27" s="11">
        <f>SUM(C26)</f>
        <v>1300000</v>
      </c>
      <c r="D27" s="11">
        <f>SUM(D26)</f>
        <v>1400000</v>
      </c>
      <c r="E27" s="11">
        <f>SUM(E26)</f>
        <v>1500000</v>
      </c>
    </row>
    <row r="28" spans="1:5" x14ac:dyDescent="0.2">
      <c r="A28" s="2"/>
      <c r="B28" s="9"/>
      <c r="C28" s="9"/>
      <c r="D28" s="9"/>
      <c r="E28" s="9"/>
    </row>
    <row r="29" spans="1:5" x14ac:dyDescent="0.2">
      <c r="A29" s="2" t="s">
        <v>27</v>
      </c>
      <c r="B29" s="9">
        <v>1200000</v>
      </c>
      <c r="C29" s="9">
        <v>1100000</v>
      </c>
      <c r="D29" s="9">
        <v>1100000</v>
      </c>
      <c r="E29" s="9">
        <v>1100000</v>
      </c>
    </row>
    <row r="30" spans="1:5" x14ac:dyDescent="0.2">
      <c r="A30" s="2" t="s">
        <v>32</v>
      </c>
      <c r="B30" s="9">
        <v>360000</v>
      </c>
      <c r="C30" s="9">
        <v>360000</v>
      </c>
      <c r="D30" s="9">
        <v>360000</v>
      </c>
      <c r="E30" s="9">
        <v>360000</v>
      </c>
    </row>
    <row r="31" spans="1:5" x14ac:dyDescent="0.2">
      <c r="A31" s="22" t="s">
        <v>60</v>
      </c>
      <c r="B31" s="34" t="s">
        <v>61</v>
      </c>
      <c r="C31" s="9">
        <v>2300000</v>
      </c>
      <c r="D31" s="9">
        <v>2350000</v>
      </c>
      <c r="E31" s="9">
        <v>2350000</v>
      </c>
    </row>
    <row r="32" spans="1:5" x14ac:dyDescent="0.2">
      <c r="A32" s="2" t="s">
        <v>28</v>
      </c>
      <c r="B32" s="9">
        <v>220000</v>
      </c>
      <c r="C32" s="9">
        <v>220000</v>
      </c>
      <c r="D32" s="9">
        <v>220000</v>
      </c>
      <c r="E32" s="9">
        <v>220000</v>
      </c>
    </row>
    <row r="33" spans="1:5" x14ac:dyDescent="0.2">
      <c r="A33" s="3" t="s">
        <v>29</v>
      </c>
      <c r="B33" s="11">
        <f>SUM(B29:B32)</f>
        <v>1780000</v>
      </c>
      <c r="C33" s="11">
        <f>SUM(C29:C32)</f>
        <v>3980000</v>
      </c>
      <c r="D33" s="11">
        <f>SUM(D29:D32)</f>
        <v>4030000</v>
      </c>
      <c r="E33" s="11">
        <f>SUM(E29:E32)</f>
        <v>4030000</v>
      </c>
    </row>
    <row r="34" spans="1:5" x14ac:dyDescent="0.2">
      <c r="A34" s="2"/>
      <c r="B34" s="9"/>
      <c r="C34" s="9"/>
      <c r="D34" s="9"/>
      <c r="E34" s="9"/>
    </row>
    <row r="35" spans="1:5" x14ac:dyDescent="0.2">
      <c r="A35" s="2" t="s">
        <v>18</v>
      </c>
      <c r="B35" s="9">
        <v>190000</v>
      </c>
      <c r="C35" s="9">
        <v>200000</v>
      </c>
      <c r="D35" s="9">
        <v>200000</v>
      </c>
      <c r="E35" s="9">
        <v>200000</v>
      </c>
    </row>
    <row r="36" spans="1:5" x14ac:dyDescent="0.2">
      <c r="A36" s="2" t="s">
        <v>30</v>
      </c>
      <c r="B36" s="9">
        <v>750000</v>
      </c>
      <c r="C36" s="9">
        <v>800000</v>
      </c>
      <c r="D36" s="9">
        <v>800000</v>
      </c>
      <c r="E36" s="9">
        <v>800000</v>
      </c>
    </row>
    <row r="37" spans="1:5" x14ac:dyDescent="0.2">
      <c r="A37" s="3" t="s">
        <v>19</v>
      </c>
      <c r="B37" s="11">
        <f>SUM(B35:B36)</f>
        <v>940000</v>
      </c>
      <c r="C37" s="11">
        <f>SUM(C35:C36)</f>
        <v>1000000</v>
      </c>
      <c r="D37" s="11">
        <f>SUM(D35:D36)</f>
        <v>1000000</v>
      </c>
      <c r="E37" s="11">
        <f>SUM(E35:E36)</f>
        <v>1000000</v>
      </c>
    </row>
    <row r="38" spans="1:5" x14ac:dyDescent="0.2">
      <c r="A38" s="2"/>
      <c r="B38" s="9"/>
      <c r="C38" s="9"/>
      <c r="D38" s="9"/>
      <c r="E38" s="9"/>
    </row>
    <row r="39" spans="1:5" x14ac:dyDescent="0.2">
      <c r="A39" s="3" t="s">
        <v>9</v>
      </c>
      <c r="B39" s="11">
        <v>1200000</v>
      </c>
      <c r="C39" s="11">
        <v>1250000</v>
      </c>
      <c r="D39" s="11">
        <v>1270000</v>
      </c>
      <c r="E39" s="11">
        <v>1280000</v>
      </c>
    </row>
    <row r="40" spans="1:5" x14ac:dyDescent="0.2">
      <c r="A40" s="2"/>
      <c r="B40" s="9"/>
      <c r="C40" s="9"/>
      <c r="D40" s="9"/>
      <c r="E40" s="9"/>
    </row>
    <row r="41" spans="1:5" x14ac:dyDescent="0.2">
      <c r="A41" s="2" t="s">
        <v>10</v>
      </c>
      <c r="B41" s="9">
        <v>100000</v>
      </c>
      <c r="C41" s="9">
        <v>150000</v>
      </c>
      <c r="D41" s="9">
        <v>150000</v>
      </c>
      <c r="E41" s="9">
        <v>150000</v>
      </c>
    </row>
    <row r="42" spans="1:5" x14ac:dyDescent="0.2">
      <c r="A42" s="22" t="s">
        <v>46</v>
      </c>
      <c r="B42" s="9">
        <v>100000</v>
      </c>
      <c r="C42" s="9">
        <v>100000</v>
      </c>
      <c r="D42" s="9">
        <v>120000</v>
      </c>
      <c r="E42" s="9">
        <v>120000</v>
      </c>
    </row>
    <row r="43" spans="1:5" x14ac:dyDescent="0.2">
      <c r="A43" s="22" t="s">
        <v>49</v>
      </c>
      <c r="B43" s="9">
        <v>150000</v>
      </c>
      <c r="C43" s="9">
        <v>150000</v>
      </c>
      <c r="D43" s="9">
        <v>150000</v>
      </c>
      <c r="E43" s="9">
        <v>150000</v>
      </c>
    </row>
    <row r="44" spans="1:5" x14ac:dyDescent="0.2">
      <c r="A44" s="3" t="s">
        <v>11</v>
      </c>
      <c r="B44" s="11">
        <f>SUM(B41:B43)</f>
        <v>350000</v>
      </c>
      <c r="C44" s="11">
        <f>SUM(C41:C43)</f>
        <v>400000</v>
      </c>
      <c r="D44" s="11">
        <f>SUM(D41:D43)</f>
        <v>420000</v>
      </c>
      <c r="E44" s="11">
        <f>SUM(E41:E43)</f>
        <v>420000</v>
      </c>
    </row>
    <row r="45" spans="1:5" x14ac:dyDescent="0.2">
      <c r="A45" s="2"/>
      <c r="B45" s="9"/>
      <c r="C45" s="9"/>
      <c r="D45" s="9"/>
      <c r="E45" s="9"/>
    </row>
    <row r="46" spans="1:5" x14ac:dyDescent="0.2">
      <c r="A46" s="2"/>
      <c r="B46" s="9"/>
      <c r="C46" s="9"/>
      <c r="D46" s="9"/>
      <c r="E46" s="9"/>
    </row>
    <row r="47" spans="1:5" x14ac:dyDescent="0.2">
      <c r="A47" s="3" t="s">
        <v>23</v>
      </c>
      <c r="B47" s="11">
        <v>300000</v>
      </c>
      <c r="C47" s="11">
        <v>0</v>
      </c>
      <c r="D47" s="11">
        <v>0</v>
      </c>
      <c r="E47" s="11">
        <v>0</v>
      </c>
    </row>
    <row r="48" spans="1:5" x14ac:dyDescent="0.2">
      <c r="A48" s="2"/>
      <c r="B48" s="9"/>
      <c r="C48" s="9"/>
      <c r="D48" s="9"/>
      <c r="E48" s="9"/>
    </row>
    <row r="49" spans="1:5" x14ac:dyDescent="0.2">
      <c r="A49" s="2" t="s">
        <v>12</v>
      </c>
      <c r="B49" s="9">
        <v>700000</v>
      </c>
      <c r="C49" s="9">
        <v>700000</v>
      </c>
      <c r="D49" s="9">
        <v>700000</v>
      </c>
      <c r="E49" s="9">
        <v>700000</v>
      </c>
    </row>
    <row r="50" spans="1:5" x14ac:dyDescent="0.2">
      <c r="A50" s="3" t="s">
        <v>13</v>
      </c>
      <c r="B50" s="11">
        <f>SUM(B49:B49)</f>
        <v>700000</v>
      </c>
      <c r="C50" s="11">
        <f>SUM(C49:C49)</f>
        <v>700000</v>
      </c>
      <c r="D50" s="11">
        <f>SUM(D49:D49)</f>
        <v>700000</v>
      </c>
      <c r="E50" s="11">
        <f>SUM(E49:E49)</f>
        <v>700000</v>
      </c>
    </row>
    <row r="51" spans="1:5" x14ac:dyDescent="0.2">
      <c r="A51" s="5"/>
      <c r="B51" s="17"/>
      <c r="C51" s="17"/>
      <c r="D51" s="17"/>
      <c r="E51" s="17"/>
    </row>
    <row r="52" spans="1:5" ht="15.75" x14ac:dyDescent="0.25">
      <c r="A52" s="23" t="s">
        <v>48</v>
      </c>
      <c r="B52" s="17">
        <f>B24+B27+B33+B37+B39+B44+B47+B50</f>
        <v>10420000</v>
      </c>
      <c r="C52" s="17">
        <f>C24+C27+C33+C37+C39+C44+C47+C50</f>
        <v>12130000</v>
      </c>
      <c r="D52" s="17">
        <f>D24+D27+D33+D37+D39+D44+D47+D50</f>
        <v>12420000</v>
      </c>
      <c r="E52" s="17">
        <f>E24+E27+E33+E37+E39+E44+E47+E50</f>
        <v>12630000</v>
      </c>
    </row>
    <row r="53" spans="1:5" x14ac:dyDescent="0.2">
      <c r="A53" s="2"/>
      <c r="B53" s="9"/>
      <c r="C53" s="9"/>
      <c r="D53" s="9"/>
      <c r="E53" s="9"/>
    </row>
    <row r="54" spans="1:5" x14ac:dyDescent="0.2">
      <c r="A54" s="1" t="s">
        <v>14</v>
      </c>
      <c r="B54" s="12">
        <f>-B21+B24+B27+B33+B37+B39+B44+B47+B50</f>
        <v>741100</v>
      </c>
      <c r="C54" s="12">
        <f>-C21+C24+C27+C33+C37+C39+C44+C47+C50</f>
        <v>371000</v>
      </c>
      <c r="D54" s="12">
        <f>-D21+D24+D27+D33+D37+D39+D44+D47+D50</f>
        <v>342000</v>
      </c>
      <c r="E54" s="12">
        <f>-E21+E24+E27+E33+E37+E39+E44+E47+E50</f>
        <v>432000</v>
      </c>
    </row>
    <row r="55" spans="1:5" x14ac:dyDescent="0.2">
      <c r="A55" s="2"/>
      <c r="B55" s="9"/>
      <c r="C55" s="9"/>
      <c r="D55" s="9"/>
      <c r="E55" s="9"/>
    </row>
    <row r="56" spans="1:5" x14ac:dyDescent="0.2">
      <c r="A56" s="2" t="s">
        <v>22</v>
      </c>
      <c r="B56" s="9">
        <v>550000</v>
      </c>
      <c r="C56" s="9">
        <v>550000</v>
      </c>
      <c r="D56" s="9">
        <v>550000</v>
      </c>
      <c r="E56" s="9">
        <v>550000</v>
      </c>
    </row>
    <row r="57" spans="1:5" x14ac:dyDescent="0.2">
      <c r="A57" s="22" t="s">
        <v>45</v>
      </c>
      <c r="B57" s="9">
        <v>350000</v>
      </c>
      <c r="C57" s="9">
        <v>0</v>
      </c>
      <c r="D57" s="9">
        <v>0</v>
      </c>
      <c r="E57" s="9">
        <v>0</v>
      </c>
    </row>
    <row r="58" spans="1:5" x14ac:dyDescent="0.2">
      <c r="A58" s="2" t="s">
        <v>15</v>
      </c>
      <c r="B58" s="9">
        <v>50000</v>
      </c>
      <c r="C58" s="9">
        <v>10000</v>
      </c>
      <c r="D58" s="9">
        <v>10000</v>
      </c>
      <c r="E58" s="9">
        <v>10000</v>
      </c>
    </row>
    <row r="59" spans="1:5" x14ac:dyDescent="0.2">
      <c r="A59" s="3" t="s">
        <v>50</v>
      </c>
      <c r="B59" s="11">
        <f>SUM(B56:B58)</f>
        <v>950000</v>
      </c>
      <c r="C59" s="11">
        <f>SUM(C56:C58)</f>
        <v>560000</v>
      </c>
      <c r="D59" s="11">
        <f>SUM(D56:D58)</f>
        <v>560000</v>
      </c>
      <c r="E59" s="11">
        <f>SUM(E56:E58)</f>
        <v>560000</v>
      </c>
    </row>
    <row r="60" spans="1:5" x14ac:dyDescent="0.2">
      <c r="A60" s="5"/>
      <c r="B60" s="17"/>
      <c r="C60" s="17"/>
      <c r="D60" s="17"/>
      <c r="E60" s="17"/>
    </row>
    <row r="61" spans="1:5" ht="25.5" x14ac:dyDescent="0.2">
      <c r="A61" s="18" t="s">
        <v>31</v>
      </c>
      <c r="B61" s="19"/>
      <c r="C61" s="19"/>
      <c r="D61" s="19"/>
      <c r="E61" s="19"/>
    </row>
    <row r="62" spans="1:5" x14ac:dyDescent="0.2">
      <c r="A62" s="5"/>
      <c r="B62" s="9"/>
      <c r="C62" s="9"/>
      <c r="D62" s="9"/>
      <c r="E62" s="9"/>
    </row>
    <row r="63" spans="1:5" ht="15.75" thickBot="1" x14ac:dyDescent="0.3">
      <c r="A63" s="7" t="s">
        <v>16</v>
      </c>
      <c r="B63" s="14">
        <f t="shared" ref="B63:C63" si="0">B54-B59</f>
        <v>-208900</v>
      </c>
      <c r="C63" s="14">
        <f t="shared" si="0"/>
        <v>-189000</v>
      </c>
      <c r="D63" s="14">
        <f t="shared" ref="D63:E63" si="1">D54-D59</f>
        <v>-218000</v>
      </c>
      <c r="E63" s="14">
        <f t="shared" si="1"/>
        <v>-128000</v>
      </c>
    </row>
    <row r="65" spans="1:1" x14ac:dyDescent="0.2">
      <c r="A65" s="28" t="s">
        <v>58</v>
      </c>
    </row>
  </sheetData>
  <phoneticPr fontId="0" type="noConversion"/>
  <pageMargins left="0.78740157499999996" right="0.78740157499999996" top="0.984251969" bottom="0.984251969" header="0.5" footer="0.5"/>
  <pageSetup paperSize="8" scale="84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A35" sqref="A35"/>
    </sheetView>
  </sheetViews>
  <sheetFormatPr baseColWidth="10" defaultRowHeight="12.75" x14ac:dyDescent="0.2"/>
  <cols>
    <col min="1" max="1" width="30.28515625" bestFit="1" customWidth="1"/>
    <col min="2" max="4" width="0" hidden="1" customWidth="1"/>
  </cols>
  <sheetData>
    <row r="1" spans="1:8" ht="18.75" x14ac:dyDescent="0.3">
      <c r="A1" s="21" t="s">
        <v>33</v>
      </c>
      <c r="B1" s="21">
        <v>2015</v>
      </c>
      <c r="C1" s="21">
        <v>2016</v>
      </c>
      <c r="D1" s="21">
        <v>2017</v>
      </c>
      <c r="E1" s="21">
        <v>2018</v>
      </c>
      <c r="F1" s="21">
        <v>2019</v>
      </c>
      <c r="G1" s="21">
        <v>2020</v>
      </c>
      <c r="H1" s="21">
        <v>2021</v>
      </c>
    </row>
    <row r="2" spans="1:8" ht="15" x14ac:dyDescent="0.25">
      <c r="A2" s="24" t="s">
        <v>38</v>
      </c>
      <c r="B2" s="20">
        <v>380</v>
      </c>
      <c r="C2" s="20">
        <v>329</v>
      </c>
      <c r="D2" s="20">
        <v>320</v>
      </c>
      <c r="E2" s="20">
        <v>310</v>
      </c>
      <c r="F2" s="20">
        <v>300</v>
      </c>
      <c r="G2" s="20">
        <v>290</v>
      </c>
      <c r="H2" s="20">
        <v>280</v>
      </c>
    </row>
    <row r="3" spans="1:8" ht="15" x14ac:dyDescent="0.25">
      <c r="A3" s="20" t="s">
        <v>34</v>
      </c>
      <c r="B3" s="20">
        <v>8500</v>
      </c>
      <c r="C3" s="20">
        <v>8600</v>
      </c>
      <c r="D3" s="20">
        <v>8600</v>
      </c>
      <c r="E3" s="20">
        <v>8700</v>
      </c>
      <c r="F3" s="20">
        <v>8400</v>
      </c>
      <c r="G3" s="20">
        <v>8400</v>
      </c>
      <c r="H3" s="20">
        <v>8400</v>
      </c>
    </row>
    <row r="4" spans="1:8" ht="15" x14ac:dyDescent="0.25">
      <c r="A4" s="20" t="s">
        <v>35</v>
      </c>
      <c r="B4" s="20">
        <v>700</v>
      </c>
      <c r="C4" s="20">
        <v>800</v>
      </c>
      <c r="D4" s="20">
        <v>900</v>
      </c>
      <c r="E4" s="20">
        <v>900</v>
      </c>
      <c r="F4" s="20">
        <v>700</v>
      </c>
      <c r="G4" s="20">
        <v>800</v>
      </c>
      <c r="H4" s="20">
        <v>900</v>
      </c>
    </row>
    <row r="5" spans="1:8" ht="15" x14ac:dyDescent="0.25">
      <c r="A5" s="20" t="s">
        <v>36</v>
      </c>
      <c r="B5" s="20">
        <v>350</v>
      </c>
      <c r="C5" s="20">
        <v>300</v>
      </c>
      <c r="D5" s="20">
        <v>300</v>
      </c>
      <c r="E5" s="20">
        <v>300</v>
      </c>
      <c r="F5" s="20">
        <v>300</v>
      </c>
      <c r="G5" s="20">
        <v>300</v>
      </c>
      <c r="H5" s="20">
        <v>300</v>
      </c>
    </row>
    <row r="7" spans="1:8" ht="18.75" x14ac:dyDescent="0.3">
      <c r="A7" s="21" t="s">
        <v>37</v>
      </c>
      <c r="B7" s="21">
        <v>2015</v>
      </c>
      <c r="C7" s="21">
        <v>2016</v>
      </c>
      <c r="D7" s="21">
        <v>2017</v>
      </c>
      <c r="E7" s="21">
        <v>2018</v>
      </c>
      <c r="F7" s="21">
        <v>2019</v>
      </c>
      <c r="G7" s="21">
        <v>2020</v>
      </c>
      <c r="H7" s="21">
        <v>2021</v>
      </c>
    </row>
    <row r="8" spans="1:8" ht="15" x14ac:dyDescent="0.25">
      <c r="A8" s="20" t="s">
        <v>38</v>
      </c>
      <c r="B8" s="20">
        <v>1000</v>
      </c>
      <c r="C8" s="20">
        <v>1100</v>
      </c>
      <c r="D8" s="20">
        <v>1100</v>
      </c>
      <c r="E8" s="20">
        <v>1100</v>
      </c>
      <c r="F8" s="20">
        <v>1200</v>
      </c>
      <c r="G8" s="20">
        <v>1200</v>
      </c>
      <c r="H8" s="20">
        <v>1300</v>
      </c>
    </row>
    <row r="9" spans="1:8" ht="15" x14ac:dyDescent="0.25">
      <c r="A9" s="20" t="s">
        <v>34</v>
      </c>
      <c r="B9" s="20">
        <v>200</v>
      </c>
      <c r="C9" s="20">
        <v>220</v>
      </c>
      <c r="D9" s="20">
        <v>220</v>
      </c>
      <c r="E9" s="20">
        <v>240</v>
      </c>
      <c r="F9" s="20">
        <v>240</v>
      </c>
      <c r="G9" s="20">
        <v>250</v>
      </c>
      <c r="H9" s="20">
        <v>260</v>
      </c>
    </row>
    <row r="10" spans="1:8" ht="15" x14ac:dyDescent="0.25">
      <c r="A10" s="20" t="s">
        <v>35</v>
      </c>
      <c r="B10" s="20">
        <v>100</v>
      </c>
      <c r="C10" s="20">
        <v>100</v>
      </c>
      <c r="D10" s="20">
        <v>100</v>
      </c>
      <c r="E10" s="20">
        <v>100</v>
      </c>
      <c r="F10" s="20">
        <v>100</v>
      </c>
      <c r="G10" s="20">
        <v>100</v>
      </c>
      <c r="H10" s="20">
        <v>100</v>
      </c>
    </row>
    <row r="11" spans="1:8" ht="15" x14ac:dyDescent="0.25">
      <c r="A11" s="20" t="s">
        <v>36</v>
      </c>
      <c r="B11" s="20">
        <v>500</v>
      </c>
      <c r="C11" s="20">
        <v>550</v>
      </c>
      <c r="D11" s="20">
        <v>550</v>
      </c>
      <c r="E11" s="20">
        <v>550</v>
      </c>
      <c r="F11" s="20">
        <v>600</v>
      </c>
      <c r="G11" s="20">
        <v>600</v>
      </c>
      <c r="H11" s="20">
        <v>600</v>
      </c>
    </row>
    <row r="13" spans="1:8" ht="18.75" x14ac:dyDescent="0.3">
      <c r="A13" s="21" t="s">
        <v>39</v>
      </c>
      <c r="B13" s="21">
        <v>2015</v>
      </c>
      <c r="C13" s="21">
        <v>2016</v>
      </c>
      <c r="D13" s="21">
        <v>2017</v>
      </c>
      <c r="E13" s="21">
        <v>2018</v>
      </c>
      <c r="F13" s="21">
        <v>2019</v>
      </c>
      <c r="G13" s="21">
        <v>2020</v>
      </c>
      <c r="H13" s="21">
        <v>2021</v>
      </c>
    </row>
    <row r="14" spans="1:8" ht="15" x14ac:dyDescent="0.25">
      <c r="A14" s="20" t="s">
        <v>40</v>
      </c>
      <c r="B14" s="20">
        <v>12</v>
      </c>
      <c r="C14" s="20">
        <v>12</v>
      </c>
      <c r="D14" s="20">
        <v>13</v>
      </c>
      <c r="E14" s="20">
        <v>15</v>
      </c>
      <c r="F14" s="20">
        <v>15</v>
      </c>
      <c r="G14" s="20">
        <v>15</v>
      </c>
      <c r="H14" s="20">
        <v>15</v>
      </c>
    </row>
    <row r="15" spans="1:8" ht="15" x14ac:dyDescent="0.25">
      <c r="A15" s="20" t="s">
        <v>41</v>
      </c>
      <c r="B15" s="25" t="s">
        <v>51</v>
      </c>
      <c r="C15" s="25" t="s">
        <v>51</v>
      </c>
      <c r="D15" s="25" t="s">
        <v>51</v>
      </c>
      <c r="E15" s="25" t="s">
        <v>51</v>
      </c>
      <c r="F15" s="25" t="s">
        <v>51</v>
      </c>
      <c r="G15" s="25" t="s">
        <v>51</v>
      </c>
      <c r="H15" s="25" t="s">
        <v>51</v>
      </c>
    </row>
    <row r="17" spans="1:8" ht="18.75" x14ac:dyDescent="0.3">
      <c r="A17" s="21"/>
      <c r="B17" s="21">
        <v>2015</v>
      </c>
      <c r="C17" s="21">
        <v>2016</v>
      </c>
      <c r="D17" s="21">
        <v>2017</v>
      </c>
      <c r="E17" s="21">
        <v>2018</v>
      </c>
      <c r="F17" s="21">
        <v>2019</v>
      </c>
      <c r="G17" s="21">
        <v>2018</v>
      </c>
      <c r="H17" s="21">
        <v>2019</v>
      </c>
    </row>
    <row r="18" spans="1:8" ht="15" x14ac:dyDescent="0.25">
      <c r="A18" s="24" t="s">
        <v>52</v>
      </c>
      <c r="B18" s="24" t="s">
        <v>53</v>
      </c>
      <c r="C18" s="24" t="s">
        <v>55</v>
      </c>
      <c r="D18" s="24" t="s">
        <v>56</v>
      </c>
      <c r="E18" s="24" t="s">
        <v>56</v>
      </c>
      <c r="F18" s="24" t="s">
        <v>56</v>
      </c>
      <c r="G18" s="24" t="s">
        <v>56</v>
      </c>
      <c r="H18" s="24" t="s">
        <v>56</v>
      </c>
    </row>
    <row r="19" spans="1:8" ht="15" x14ac:dyDescent="0.25">
      <c r="A19" s="24" t="s">
        <v>46</v>
      </c>
      <c r="B19" s="25" t="s">
        <v>54</v>
      </c>
      <c r="C19" s="25" t="s">
        <v>54</v>
      </c>
      <c r="D19" s="25" t="s">
        <v>54</v>
      </c>
      <c r="E19" s="25" t="s">
        <v>54</v>
      </c>
      <c r="F19" s="25">
        <v>100000</v>
      </c>
      <c r="G19" s="25">
        <v>100000</v>
      </c>
      <c r="H19" s="25">
        <v>100000</v>
      </c>
    </row>
    <row r="21" spans="1:8" ht="18.75" x14ac:dyDescent="0.3">
      <c r="A21" s="29"/>
      <c r="B21" s="29"/>
      <c r="C21" s="29"/>
      <c r="D21" s="29"/>
      <c r="E21" s="30"/>
      <c r="F21" s="30"/>
      <c r="G21" s="30"/>
      <c r="H21" s="27"/>
    </row>
    <row r="22" spans="1:8" ht="15.75" x14ac:dyDescent="0.25">
      <c r="A22" s="26"/>
      <c r="B22" s="27"/>
      <c r="C22" s="27"/>
      <c r="D22" s="27"/>
      <c r="E22" s="27"/>
      <c r="F22" s="27"/>
      <c r="G22" s="27"/>
      <c r="H22" s="27"/>
    </row>
    <row r="23" spans="1:8" ht="15.75" x14ac:dyDescent="0.25">
      <c r="A23" s="26"/>
      <c r="B23" s="27"/>
      <c r="C23" s="27"/>
      <c r="D23" s="27"/>
      <c r="E23" s="27"/>
      <c r="F23" s="27"/>
      <c r="G23" s="27"/>
      <c r="H23" s="27"/>
    </row>
    <row r="24" spans="1:8" ht="15.75" x14ac:dyDescent="0.25">
      <c r="A24" s="26"/>
      <c r="B24" s="27"/>
      <c r="C24" s="27"/>
      <c r="D24" s="27"/>
      <c r="E24" s="27"/>
      <c r="F24" s="27"/>
      <c r="G24" s="27"/>
      <c r="H24" s="27"/>
    </row>
    <row r="25" spans="1:8" ht="15.75" x14ac:dyDescent="0.25">
      <c r="A25" s="26"/>
      <c r="B25" s="27"/>
      <c r="C25" s="27"/>
      <c r="D25" s="27"/>
      <c r="E25" s="27"/>
      <c r="F25" s="27"/>
      <c r="G25" s="27"/>
      <c r="H25" s="27"/>
    </row>
    <row r="26" spans="1:8" x14ac:dyDescent="0.2">
      <c r="A26" s="31"/>
      <c r="B26" s="27"/>
      <c r="C26" s="27"/>
      <c r="D26" s="27"/>
      <c r="E26" s="27"/>
      <c r="F26" s="27"/>
      <c r="G26" s="27"/>
      <c r="H26" s="27"/>
    </row>
    <row r="27" spans="1:8" ht="18.75" x14ac:dyDescent="0.3">
      <c r="A27" s="29"/>
      <c r="B27" s="29"/>
      <c r="C27" s="29"/>
      <c r="D27" s="29"/>
      <c r="E27" s="27"/>
      <c r="F27" s="27"/>
      <c r="G27" s="27"/>
      <c r="H27" s="27"/>
    </row>
    <row r="28" spans="1:8" ht="15.75" x14ac:dyDescent="0.25">
      <c r="A28" s="26"/>
      <c r="B28" s="27"/>
      <c r="C28" s="27"/>
      <c r="D28" s="27"/>
      <c r="E28" s="27"/>
      <c r="F28" s="27"/>
      <c r="G28" s="27"/>
      <c r="H28" s="27"/>
    </row>
    <row r="29" spans="1:8" ht="15.75" x14ac:dyDescent="0.25">
      <c r="A29" s="26"/>
      <c r="B29" s="32"/>
      <c r="C29" s="32"/>
      <c r="D29" s="32"/>
      <c r="E29" s="27"/>
      <c r="F29" s="27"/>
      <c r="G29" s="27"/>
      <c r="H29" s="27"/>
    </row>
    <row r="30" spans="1:8" ht="15.75" x14ac:dyDescent="0.25">
      <c r="A30" s="26"/>
      <c r="B30" s="27"/>
      <c r="C30" s="27"/>
      <c r="D30" s="27"/>
    </row>
    <row r="31" spans="1:8" ht="15.75" x14ac:dyDescent="0.25">
      <c r="A31" s="26"/>
      <c r="B31" s="27"/>
      <c r="C31" s="27"/>
      <c r="D31" s="27"/>
    </row>
  </sheetData>
  <pageMargins left="0.7" right="0.7" top="0.75" bottom="0.75" header="0.3" footer="0.3"/>
  <pageSetup paperSize="2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Resultat</vt:lpstr>
      <vt:lpstr>Grunnlag</vt:lpstr>
      <vt:lpstr>Resultat!Utskriftsområde</vt:lpstr>
    </vt:vector>
  </TitlesOfParts>
  <Company>NIF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us-helge</dc:creator>
  <cp:lastModifiedBy>Allan Livgård</cp:lastModifiedBy>
  <cp:lastPrinted>2016-06-10T13:01:19Z</cp:lastPrinted>
  <dcterms:created xsi:type="dcterms:W3CDTF">2008-04-08T06:11:12Z</dcterms:created>
  <dcterms:modified xsi:type="dcterms:W3CDTF">2018-03-26T14:15:22Z</dcterms:modified>
</cp:coreProperties>
</file>